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ntralOffice\SSD\Advisory Committees\CVPC\Subcommittees\2022\Finance\March 2022\Send to vendors\"/>
    </mc:Choice>
  </mc:AlternateContent>
  <xr:revisionPtr revIDLastSave="0" documentId="8_{D9946F39-57C2-4F0A-8806-BDC082047A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ne 2021" sheetId="2" r:id="rId1"/>
  </sheets>
  <definedNames>
    <definedName name="ColumnTitleMonthlyActivity..J16">CommissionsReport[[#Headers],[MONTHLY ACTIVITY]]</definedName>
    <definedName name="_xlnm.Print_Area" localSheetId="0">'June 2021'!$A$1:$J$20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I13" i="2" l="1"/>
  <c r="E12" i="2" l="1"/>
  <c r="E9" i="2" l="1"/>
  <c r="I12" i="2"/>
  <c r="I11" i="2"/>
  <c r="I10" i="2" l="1"/>
  <c r="I8" i="2" l="1"/>
  <c r="C8" i="2" l="1"/>
  <c r="J3" i="2" l="1"/>
  <c r="C15" i="2" l="1"/>
  <c r="H15" i="2"/>
  <c r="G15" i="2"/>
  <c r="F15" i="2"/>
  <c r="E15" i="2"/>
  <c r="D15" i="2"/>
  <c r="B4" i="2"/>
  <c r="J4" i="2" s="1"/>
  <c r="B5" i="2" s="1"/>
  <c r="J5" i="2" s="1"/>
  <c r="B6" i="2" s="1"/>
  <c r="J6" i="2" l="1"/>
  <c r="B7" i="2" s="1"/>
  <c r="J7" i="2" s="1"/>
  <c r="B8" i="2" s="1"/>
  <c r="J8" i="2" l="1"/>
  <c r="B9" i="2" s="1"/>
  <c r="J9" i="2" s="1"/>
  <c r="B10" i="2" l="1"/>
  <c r="J10" i="2" s="1"/>
  <c r="B11" i="2" l="1"/>
  <c r="J11" i="2" s="1"/>
  <c r="B12" i="2" s="1"/>
  <c r="J12" i="2" s="1"/>
  <c r="I15" i="2" l="1"/>
  <c r="B13" i="2" l="1"/>
  <c r="J13" i="2" s="1"/>
  <c r="B14" i="2" l="1"/>
  <c r="J14" i="2" s="1"/>
</calcChain>
</file>

<file path=xl/sharedStrings.xml><?xml version="1.0" encoding="utf-8"?>
<sst xmlns="http://schemas.openxmlformats.org/spreadsheetml/2006/main" count="26" uniqueCount="25">
  <si>
    <t>Law Office of Ben Allamano</t>
  </si>
  <si>
    <t>MONTHLY ACTIVITY</t>
  </si>
  <si>
    <t>TOTAL</t>
  </si>
  <si>
    <t>PREV. MONTH BALANCE</t>
  </si>
  <si>
    <t>COMMISSION RECEIVED</t>
  </si>
  <si>
    <t>DISBURSEMENT TO VENDORS</t>
  </si>
  <si>
    <t>BEP LIFE INS</t>
  </si>
  <si>
    <t>DEPOSITS TO RETIREMENT</t>
  </si>
  <si>
    <t>ENDING BALANCE</t>
  </si>
  <si>
    <t>RETIREMENT DISTRIBUTION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</si>
  <si>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</si>
  <si>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</si>
  <si>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</si>
  <si>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</si>
  <si>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</si>
  <si>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</si>
  <si>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</si>
  <si>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</si>
  <si>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</si>
  <si>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</si>
  <si>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</si>
  <si>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</si>
  <si>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ACCUMULATIVE VENDING MACHINE COMMISSIONS REPORT
FOR THE MONTH OF JUNE 2021</t>
  </si>
  <si>
    <t>LEGAL FEES         (2)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</si>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</sst>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m/d/yyyy;@"/>
    <numFmt numFmtId="165" formatCode="_(&quot;$&quot;* #,##0_);_(&quot;$&quot;* \(#,##0\);_(&quot;$&quot;* &quot;-&quot;??_);_(@_)"/>
    <numFmt numFmtId="166" formatCode="&quot;$&quot;#,##0.00"/>
  </numFmts>
  <fonts count="10">
    <font>
      <sz val="12"/>
      <name val="Arial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39" fontId="2" fillId="0" borderId="0"/>
  </cellStyleXfs>
  <cellXfs count="45">
    <xf numFmtId="0" fontId="0" fillId="0" borderId="0" xfId="0"/>
    <xf numFmtId="0" fontId="4" fillId="2" borderId="0" xfId="0" applyFont="1" applyFill="1" applyAlignment="1" applyProtection="1">
      <alignment horizontal="centerContinuous" vertical="center" wrapText="1"/>
      <protection locked="0"/>
    </xf>
    <xf numFmtId="7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Alignment="1" applyProtection="1">
      <alignment horizontal="center"/>
      <protection locked="0"/>
    </xf>
    <xf numFmtId="4" fontId="8" fillId="2" borderId="4" xfId="0" applyNumberFormat="1" applyFont="1" applyFill="1" applyBorder="1" applyProtection="1">
      <protection locked="0"/>
    </xf>
    <xf numFmtId="4" fontId="9" fillId="2" borderId="4" xfId="0" applyNumberFormat="1" applyFont="1" applyFill="1" applyBorder="1" applyProtection="1">
      <protection locked="0"/>
    </xf>
    <xf numFmtId="4" fontId="8" fillId="0" borderId="4" xfId="0" applyNumberFormat="1" applyFont="1" applyFill="1" applyBorder="1" applyProtection="1">
      <protection locked="0"/>
    </xf>
    <xf numFmtId="4" fontId="9" fillId="0" borderId="4" xfId="0" applyNumberFormat="1" applyFont="1" applyFill="1" applyBorder="1" applyProtection="1">
      <protection locked="0"/>
    </xf>
    <xf numFmtId="4" fontId="8" fillId="0" borderId="4" xfId="0" applyNumberFormat="1" applyFont="1" applyFill="1" applyBorder="1" applyAlignment="1" applyProtection="1">
      <alignment horizontal="right"/>
      <protection locked="0"/>
    </xf>
    <xf numFmtId="0" fontId="4" fillId="2" borderId="5" xfId="0" quotePrefix="1" applyFont="1" applyFill="1" applyBorder="1" applyAlignment="1" applyProtection="1">
      <alignment horizontal="center" vertical="center" wrapText="1"/>
      <protection locked="0"/>
    </xf>
    <xf numFmtId="7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 applyProtection="1">
      <alignment horizontal="left"/>
      <protection locked="0"/>
    </xf>
    <xf numFmtId="4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1" xfId="0" applyNumberFormat="1" applyFont="1" applyFill="1" applyBorder="1" applyAlignment="1" applyProtection="1">
      <alignment horizontal="left"/>
      <protection locked="0"/>
    </xf>
    <xf numFmtId="4" fontId="8" fillId="2" borderId="9" xfId="0" applyNumberFormat="1" applyFont="1" applyFill="1" applyBorder="1" applyAlignment="1" applyProtection="1">
      <alignment horizontal="right"/>
      <protection locked="0"/>
    </xf>
    <xf numFmtId="49" fontId="8" fillId="0" borderId="1" xfId="0" applyNumberFormat="1" applyFont="1" applyFill="1" applyBorder="1" applyAlignment="1" applyProtection="1">
      <alignment horizontal="left"/>
      <protection locked="0"/>
    </xf>
    <xf numFmtId="4" fontId="8" fillId="0" borderId="9" xfId="0" applyNumberFormat="1" applyFont="1" applyFill="1" applyBorder="1" applyAlignment="1" applyProtection="1">
      <alignment horizontal="right"/>
      <protection locked="0"/>
    </xf>
    <xf numFmtId="17" fontId="4" fillId="2" borderId="10" xfId="0" quotePrefix="1" applyNumberFormat="1" applyFont="1" applyFill="1" applyBorder="1" applyAlignment="1" applyProtection="1">
      <alignment horizontal="center"/>
      <protection locked="0"/>
    </xf>
    <xf numFmtId="7" fontId="4" fillId="2" borderId="11" xfId="0" applyNumberFormat="1" applyFont="1" applyFill="1" applyBorder="1" applyProtection="1">
      <protection locked="0"/>
    </xf>
    <xf numFmtId="165" fontId="8" fillId="0" borderId="4" xfId="0" applyNumberFormat="1" applyFont="1" applyBorder="1" applyAlignment="1" applyProtection="1">
      <alignment wrapText="1"/>
      <protection locked="0"/>
    </xf>
    <xf numFmtId="165" fontId="8" fillId="0" borderId="3" xfId="0" applyNumberFormat="1" applyFont="1" applyBorder="1" applyAlignment="1" applyProtection="1">
      <alignment wrapText="1"/>
      <protection locked="0"/>
    </xf>
    <xf numFmtId="7" fontId="4" fillId="2" borderId="11" xfId="0" applyNumberFormat="1" applyFont="1" applyFill="1" applyBorder="1" applyAlignment="1" applyProtection="1">
      <alignment horizontal="right"/>
      <protection locked="0"/>
    </xf>
    <xf numFmtId="7" fontId="4" fillId="2" borderId="12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centerContinuous"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Protection="1"/>
    <xf numFmtId="4" fontId="5" fillId="2" borderId="0" xfId="0" applyNumberFormat="1" applyFont="1" applyFill="1" applyProtection="1"/>
    <xf numFmtId="0" fontId="5" fillId="0" borderId="0" xfId="0" applyFont="1" applyFill="1" applyProtection="1"/>
    <xf numFmtId="4" fontId="5" fillId="0" borderId="0" xfId="0" applyNumberFormat="1" applyFont="1" applyFill="1" applyProtection="1"/>
    <xf numFmtId="43" fontId="5" fillId="0" borderId="0" xfId="0" applyNumberFormat="1" applyFont="1" applyFill="1" applyProtection="1"/>
    <xf numFmtId="43" fontId="5" fillId="2" borderId="0" xfId="0" applyNumberFormat="1" applyFont="1" applyFill="1" applyProtection="1"/>
    <xf numFmtId="17" fontId="3" fillId="2" borderId="0" xfId="0" quotePrefix="1" applyNumberFormat="1" applyFont="1" applyFill="1" applyBorder="1" applyAlignment="1" applyProtection="1">
      <alignment horizontal="center"/>
    </xf>
    <xf numFmtId="7" fontId="3" fillId="2" borderId="0" xfId="0" applyNumberFormat="1" applyFont="1" applyFill="1" applyBorder="1" applyProtection="1"/>
    <xf numFmtId="7" fontId="5" fillId="2" borderId="0" xfId="0" applyNumberFormat="1" applyFont="1" applyFill="1" applyProtection="1"/>
    <xf numFmtId="7" fontId="5" fillId="2" borderId="0" xfId="0" applyNumberFormat="1" applyFont="1" applyFill="1" applyAlignment="1" applyProtection="1">
      <alignment horizontal="left"/>
    </xf>
    <xf numFmtId="7" fontId="6" fillId="2" borderId="0" xfId="0" applyNumberFormat="1" applyFont="1" applyFill="1" applyProtection="1"/>
    <xf numFmtId="7" fontId="5" fillId="2" borderId="0" xfId="0" applyNumberFormat="1" applyFont="1" applyFill="1" applyBorder="1" applyProtection="1"/>
    <xf numFmtId="164" fontId="5" fillId="2" borderId="0" xfId="0" applyNumberFormat="1" applyFont="1" applyFill="1" applyAlignment="1" applyProtection="1">
      <alignment horizontal="left"/>
    </xf>
    <xf numFmtId="7" fontId="5" fillId="2" borderId="0" xfId="0" applyNumberFormat="1" applyFont="1" applyFill="1" applyAlignment="1" applyProtection="1">
      <alignment horizontal="centerContinuous"/>
    </xf>
    <xf numFmtId="0" fontId="5" fillId="2" borderId="0" xfId="0" applyFont="1" applyFill="1" applyAlignment="1" applyProtection="1">
      <alignment horizontal="left"/>
    </xf>
    <xf numFmtId="7" fontId="7" fillId="2" borderId="0" xfId="0" applyNumberFormat="1" applyFont="1" applyFill="1" applyProtection="1"/>
    <xf numFmtId="17" fontId="5" fillId="2" borderId="0" xfId="0" applyNumberFormat="1" applyFont="1" applyFill="1" applyProtection="1"/>
    <xf numFmtId="166" fontId="4" fillId="2" borderId="11" xfId="0" applyNumberFormat="1" applyFont="1" applyFill="1" applyBorder="1" applyProtection="1">
      <protection locked="0"/>
    </xf>
  </cellXfs>
  <cellStyles count="4">
    <cellStyle name="62884.15" xfId="3" xr:uid="{00000000-0005-0000-0000-000000000000}"/>
    <cellStyle name="Comma 2" xfId="2" xr:uid="{00000000-0005-0000-0000-000001000000}"/>
    <cellStyle name="Normal" xfId="0" builtinId="0"/>
    <cellStyle name="Normal 2" xfId="1" xr:uid="{00000000-0005-0000-0000-000003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5920E5-3FFB-4674-8BE4-A3E2E94201D8}" name="CommissionsReport" displayName="CommissionsReport" ref="A2:J15" totalsRowShown="0" headerRowDxfId="13" dataDxfId="11" headerRowBorderDxfId="12" tableBorderDxfId="10">
  <tableColumns count="10">
    <tableColumn id="1" xr3:uid="{A4BBCC7D-C499-46DB-9E9A-EB056DAA74EF}" name="MONTHLY ACTIVITY" dataDxfId="9"/>
    <tableColumn id="2" xr3:uid="{837B5A82-39A9-4147-A7B3-5D0B360CA266}" name="PREV. MONTH BALANCE" dataDxfId="8"/>
    <tableColumn id="3" xr3:uid="{AB65E01D-209C-4399-9CD6-5D5E13BE94C3}" name="COMMISSION RECEIVED" dataDxfId="7"/>
    <tableColumn id="4" xr3:uid="{091AF59D-0851-44DC-B6FF-FE821B735729}" name="RETIREMENT DISTRIBUTION" dataDxfId="6"/>
    <tableColumn id="5" xr3:uid="{DF847D2F-D445-4B9B-B6A1-8E3E0308B232}" name="DISBURSEMENT TO VENDORS" dataDxfId="5"/>
    <tableColumn id="6" xr3:uid="{3DE843BE-C817-40AF-870A-F434ED2FB136}" name="BEP LIFE INS" dataDxfId="4"/>
    <tableColumn id="7" xr3:uid="{F582CF92-70AF-4CD7-8D0C-C3B7F5D65454}" name="Law Office of Ben Allamano" dataDxfId="3"/>
    <tableColumn id="8" xr3:uid="{CF35DAA3-96C6-405B-86D8-530B11293A4B}" name="LEGAL FEES         (2)" dataDxfId="2"/>
    <tableColumn id="9" xr3:uid="{EDAFE722-ED21-428B-9A0F-B872D8BBAA9C}" name="DEPOSITS TO RETIREMENT" dataDxfId="1"/>
    <tableColumn id="10" xr3:uid="{4447EC07-64C6-4B1B-84AB-E0A34D2E844C}" name="ENDING BALANC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view="pageBreakPreview" zoomScaleNormal="100" zoomScaleSheetLayoutView="100" workbookViewId="0"/>
  </sheetViews>
  <sheetFormatPr defaultColWidth="8.921875" defaultRowHeight="15.5"/>
  <cols>
    <col min="1" max="1" width="22.84375" style="27" customWidth="1"/>
    <col min="2" max="3" width="17.61328125" style="27" customWidth="1"/>
    <col min="4" max="4" width="16.61328125" style="27" hidden="1" customWidth="1"/>
    <col min="5" max="5" width="19" style="27" customWidth="1"/>
    <col min="6" max="6" width="17.61328125" style="27" customWidth="1"/>
    <col min="7" max="8" width="16.61328125" style="27" hidden="1" customWidth="1"/>
    <col min="9" max="10" width="17.61328125" style="27" customWidth="1"/>
    <col min="11" max="11" width="8.921875" style="27"/>
    <col min="12" max="12" width="10.4609375" style="27" bestFit="1" customWidth="1"/>
    <col min="13" max="13" width="9.53515625" style="27" bestFit="1" customWidth="1"/>
    <col min="14" max="16384" width="8.921875" style="27"/>
  </cols>
  <sheetData>
    <row r="1" spans="1:14" s="25" customFormat="1" ht="66.650000000000006" customHeight="1">
      <c r="A1" s="1" t="s">
        <v>22</v>
      </c>
      <c r="B1" s="24"/>
      <c r="C1" s="24"/>
      <c r="D1" s="24"/>
      <c r="E1" s="24"/>
      <c r="F1" s="24"/>
      <c r="G1" s="24"/>
      <c r="H1" s="24"/>
      <c r="I1" s="24"/>
      <c r="J1" s="24"/>
    </row>
    <row r="2" spans="1:14" s="26" customFormat="1" ht="90" customHeight="1" thickBot="1">
      <c r="A2" s="10" t="s">
        <v>1</v>
      </c>
      <c r="B2" s="2" t="s">
        <v>3</v>
      </c>
      <c r="C2" s="2" t="s">
        <v>4</v>
      </c>
      <c r="D2" s="2" t="s">
        <v>9</v>
      </c>
      <c r="E2" s="2" t="s">
        <v>5</v>
      </c>
      <c r="F2" s="2" t="s">
        <v>6</v>
      </c>
      <c r="G2" s="2" t="s">
        <v>0</v>
      </c>
      <c r="H2" s="2" t="s">
        <v>23</v>
      </c>
      <c r="I2" s="2" t="s">
        <v>7</v>
      </c>
      <c r="J2" s="11" t="s">
        <v>8</v>
      </c>
    </row>
    <row r="3" spans="1:14" ht="20" customHeight="1">
      <c r="A3" s="12" t="s">
        <v>10</v>
      </c>
      <c r="B3" s="3">
        <v>19452.590000000004</v>
      </c>
      <c r="C3" s="3">
        <v>11449.29</v>
      </c>
      <c r="D3" s="3"/>
      <c r="E3" s="3">
        <v>0</v>
      </c>
      <c r="F3" s="21">
        <v>0</v>
      </c>
      <c r="G3" s="3"/>
      <c r="H3" s="4"/>
      <c r="I3" s="3">
        <v>-11449.29</v>
      </c>
      <c r="J3" s="13">
        <f>SUM(B3:I3)</f>
        <v>19452.590000000004</v>
      </c>
      <c r="L3" s="28"/>
    </row>
    <row r="4" spans="1:14" ht="20" customHeight="1">
      <c r="A4" s="14" t="s">
        <v>11</v>
      </c>
      <c r="B4" s="5">
        <f t="shared" ref="B4:B9" si="0">J3</f>
        <v>19452.590000000004</v>
      </c>
      <c r="C4" s="5">
        <v>16733.7</v>
      </c>
      <c r="D4" s="5"/>
      <c r="E4" s="5">
        <v>74.56</v>
      </c>
      <c r="F4" s="20">
        <v>0</v>
      </c>
      <c r="G4" s="5"/>
      <c r="H4" s="5">
        <v>0</v>
      </c>
      <c r="I4" s="5">
        <v>-16808.259999999998</v>
      </c>
      <c r="J4" s="15">
        <f>SUM(B4:I4)</f>
        <v>19452.590000000007</v>
      </c>
      <c r="L4" s="28"/>
    </row>
    <row r="5" spans="1:14" ht="20" customHeight="1">
      <c r="A5" s="14" t="s">
        <v>12</v>
      </c>
      <c r="B5" s="5">
        <f t="shared" si="0"/>
        <v>19452.590000000007</v>
      </c>
      <c r="C5" s="5">
        <v>11602.78</v>
      </c>
      <c r="D5" s="5"/>
      <c r="E5" s="20">
        <v>0</v>
      </c>
      <c r="F5" s="20">
        <v>0</v>
      </c>
      <c r="G5" s="5"/>
      <c r="H5" s="5">
        <v>0</v>
      </c>
      <c r="I5" s="5">
        <v>-11602.78</v>
      </c>
      <c r="J5" s="15">
        <f>SUM(B5:I5)</f>
        <v>19452.590000000011</v>
      </c>
      <c r="L5" s="28"/>
    </row>
    <row r="6" spans="1:14" ht="20" customHeight="1">
      <c r="A6" s="14" t="s">
        <v>13</v>
      </c>
      <c r="B6" s="5">
        <f t="shared" si="0"/>
        <v>19452.590000000011</v>
      </c>
      <c r="C6" s="5">
        <v>15613.8</v>
      </c>
      <c r="D6" s="6"/>
      <c r="E6" s="5">
        <v>-376.41</v>
      </c>
      <c r="F6" s="20">
        <v>0</v>
      </c>
      <c r="G6" s="6"/>
      <c r="H6" s="5">
        <v>0</v>
      </c>
      <c r="I6" s="5">
        <v>-15237.39</v>
      </c>
      <c r="J6" s="15">
        <f t="shared" ref="J6" si="1">SUM(B6:I6)</f>
        <v>19452.590000000011</v>
      </c>
      <c r="L6" s="28"/>
    </row>
    <row r="7" spans="1:14" ht="20" customHeight="1">
      <c r="A7" s="16" t="s">
        <v>14</v>
      </c>
      <c r="B7" s="7">
        <f t="shared" si="0"/>
        <v>19452.590000000011</v>
      </c>
      <c r="C7" s="7">
        <v>34872.620000000003</v>
      </c>
      <c r="D7" s="8"/>
      <c r="E7" s="20">
        <v>0</v>
      </c>
      <c r="F7" s="20">
        <v>0</v>
      </c>
      <c r="G7" s="8"/>
      <c r="H7" s="7">
        <v>0</v>
      </c>
      <c r="I7" s="7">
        <v>-34872.620000000003</v>
      </c>
      <c r="J7" s="17">
        <f>SUM(B7:I7)</f>
        <v>19452.590000000011</v>
      </c>
      <c r="L7" s="28"/>
    </row>
    <row r="8" spans="1:14" ht="20" customHeight="1">
      <c r="A8" s="16" t="s">
        <v>15</v>
      </c>
      <c r="B8" s="7">
        <f t="shared" si="0"/>
        <v>19452.590000000011</v>
      </c>
      <c r="C8" s="7">
        <f>20313.32+969.16+195.78</f>
        <v>21478.26</v>
      </c>
      <c r="D8" s="7"/>
      <c r="E8" s="20">
        <v>0</v>
      </c>
      <c r="F8" s="20">
        <v>0</v>
      </c>
      <c r="G8" s="7"/>
      <c r="H8" s="7">
        <v>0</v>
      </c>
      <c r="I8" s="7">
        <f>-21478.26</f>
        <v>-21478.26</v>
      </c>
      <c r="J8" s="17">
        <f>SUM(B8:I8)</f>
        <v>19452.590000000007</v>
      </c>
      <c r="K8" s="28"/>
      <c r="L8" s="28"/>
      <c r="M8" s="28"/>
    </row>
    <row r="9" spans="1:14" s="29" customFormat="1" ht="20" customHeight="1">
      <c r="A9" s="16" t="s">
        <v>16</v>
      </c>
      <c r="B9" s="7">
        <f t="shared" si="0"/>
        <v>19452.590000000007</v>
      </c>
      <c r="C9" s="9">
        <v>5630.81</v>
      </c>
      <c r="D9" s="9"/>
      <c r="E9" s="9">
        <f>-390.33-9443.59</f>
        <v>-9833.92</v>
      </c>
      <c r="F9" s="20">
        <v>0</v>
      </c>
      <c r="G9" s="9"/>
      <c r="H9" s="9">
        <v>0</v>
      </c>
      <c r="I9" s="9">
        <v>-5676</v>
      </c>
      <c r="J9" s="17">
        <f t="shared" ref="J9:J14" si="2">SUM(B9:I9)</f>
        <v>9573.4800000000087</v>
      </c>
      <c r="L9" s="30"/>
      <c r="M9" s="30"/>
      <c r="N9" s="31"/>
    </row>
    <row r="10" spans="1:14" ht="20" customHeight="1">
      <c r="A10" s="16" t="s">
        <v>17</v>
      </c>
      <c r="B10" s="7">
        <f>J9</f>
        <v>9573.4800000000087</v>
      </c>
      <c r="C10" s="7">
        <v>17582.62</v>
      </c>
      <c r="D10" s="8"/>
      <c r="E10" s="7">
        <v>-130.08000000000001</v>
      </c>
      <c r="F10" s="20">
        <v>0</v>
      </c>
      <c r="G10" s="8"/>
      <c r="H10" s="7">
        <v>0</v>
      </c>
      <c r="I10" s="9">
        <f>-17582.62+130.08</f>
        <v>-17452.539999999997</v>
      </c>
      <c r="J10" s="17">
        <f t="shared" si="2"/>
        <v>9573.4800000000068</v>
      </c>
      <c r="L10" s="28"/>
      <c r="M10" s="32"/>
    </row>
    <row r="11" spans="1:14" ht="20" customHeight="1">
      <c r="A11" s="16" t="s">
        <v>18</v>
      </c>
      <c r="B11" s="7">
        <f>J10</f>
        <v>9573.4800000000068</v>
      </c>
      <c r="C11" s="7">
        <v>7458.44</v>
      </c>
      <c r="D11" s="8"/>
      <c r="E11" s="7">
        <v>-56.62</v>
      </c>
      <c r="F11" s="7">
        <v>-4307.55</v>
      </c>
      <c r="G11" s="8"/>
      <c r="H11" s="7">
        <v>0</v>
      </c>
      <c r="I11" s="7">
        <f>-(C11+E11+F11)</f>
        <v>-3094.2699999999995</v>
      </c>
      <c r="J11" s="17">
        <f t="shared" si="2"/>
        <v>9573.4800000000068</v>
      </c>
      <c r="L11" s="28"/>
    </row>
    <row r="12" spans="1:14" ht="20" customHeight="1">
      <c r="A12" s="16" t="s">
        <v>19</v>
      </c>
      <c r="B12" s="7">
        <f t="shared" ref="B12:B14" si="3">J11</f>
        <v>9573.4800000000068</v>
      </c>
      <c r="C12" s="7">
        <v>13543.15</v>
      </c>
      <c r="D12" s="7"/>
      <c r="E12" s="7">
        <f>-143.07+303.42</f>
        <v>160.35000000000002</v>
      </c>
      <c r="F12" s="20">
        <v>0</v>
      </c>
      <c r="G12" s="7"/>
      <c r="H12" s="7">
        <v>0</v>
      </c>
      <c r="I12" s="7">
        <f>-(C12+E12+F12)</f>
        <v>-13703.5</v>
      </c>
      <c r="J12" s="17">
        <f t="shared" si="2"/>
        <v>9573.4800000000032</v>
      </c>
      <c r="K12" s="28"/>
      <c r="L12" s="28"/>
    </row>
    <row r="13" spans="1:14" ht="20" customHeight="1">
      <c r="A13" s="16" t="s">
        <v>20</v>
      </c>
      <c r="B13" s="7">
        <f t="shared" si="3"/>
        <v>9573.4800000000032</v>
      </c>
      <c r="C13" s="7">
        <v>41150.76</v>
      </c>
      <c r="D13" s="7"/>
      <c r="E13" s="20">
        <v>0</v>
      </c>
      <c r="F13" s="7">
        <v>-1334.88</v>
      </c>
      <c r="G13" s="7"/>
      <c r="H13" s="7">
        <v>0</v>
      </c>
      <c r="I13" s="7">
        <f>-(C13+E13+F13)</f>
        <v>-39815.880000000005</v>
      </c>
      <c r="J13" s="17">
        <f t="shared" si="2"/>
        <v>9573.4800000000032</v>
      </c>
      <c r="L13" s="28"/>
    </row>
    <row r="14" spans="1:14" ht="20" customHeight="1">
      <c r="A14" s="16" t="s">
        <v>21</v>
      </c>
      <c r="B14" s="7">
        <f t="shared" si="3"/>
        <v>9573.4800000000032</v>
      </c>
      <c r="C14" s="7">
        <v>9935.57</v>
      </c>
      <c r="D14" s="7"/>
      <c r="E14" s="7">
        <v>-2926.1</v>
      </c>
      <c r="F14" s="20">
        <v>0</v>
      </c>
      <c r="G14" s="7"/>
      <c r="H14" s="7">
        <v>0</v>
      </c>
      <c r="I14" s="7">
        <f>-(C14+E14+F14)</f>
        <v>-7009.4699999999993</v>
      </c>
      <c r="J14" s="17">
        <f t="shared" si="2"/>
        <v>9573.480000000005</v>
      </c>
    </row>
    <row r="15" spans="1:14" ht="18">
      <c r="A15" s="18" t="s">
        <v>2</v>
      </c>
      <c r="B15" s="22" t="s">
        <v>24</v>
      </c>
      <c r="C15" s="19">
        <f t="shared" ref="C15:I15" si="4">SUM(C3:C14)</f>
        <v>207051.80000000002</v>
      </c>
      <c r="D15" s="19">
        <f t="shared" si="4"/>
        <v>0</v>
      </c>
      <c r="E15" s="44">
        <f t="shared" si="4"/>
        <v>-13088.220000000001</v>
      </c>
      <c r="F15" s="44">
        <f t="shared" si="4"/>
        <v>-5642.43</v>
      </c>
      <c r="G15" s="44">
        <f t="shared" si="4"/>
        <v>0</v>
      </c>
      <c r="H15" s="44">
        <f t="shared" si="4"/>
        <v>0</v>
      </c>
      <c r="I15" s="44">
        <f t="shared" si="4"/>
        <v>-198200.25999999998</v>
      </c>
      <c r="J15" s="23" t="s">
        <v>24</v>
      </c>
    </row>
    <row r="16" spans="1:14">
      <c r="A16" s="33"/>
      <c r="B16" s="34"/>
      <c r="C16" s="34"/>
      <c r="D16" s="34"/>
      <c r="E16" s="34"/>
      <c r="F16" s="34"/>
      <c r="G16" s="34"/>
      <c r="H16" s="34"/>
      <c r="I16" s="34"/>
      <c r="J16" s="34"/>
    </row>
    <row r="17" spans="1:9">
      <c r="B17" s="35"/>
      <c r="F17" s="35"/>
      <c r="G17" s="35"/>
    </row>
    <row r="18" spans="1:9">
      <c r="A18" s="36"/>
      <c r="B18" s="35"/>
      <c r="C18" s="28"/>
      <c r="F18" s="35"/>
      <c r="G18" s="35"/>
    </row>
    <row r="19" spans="1:9">
      <c r="A19" s="36"/>
      <c r="B19" s="37"/>
      <c r="E19" s="38"/>
      <c r="F19" s="35"/>
      <c r="G19" s="35"/>
      <c r="H19" s="35"/>
      <c r="I19" s="35"/>
    </row>
    <row r="20" spans="1:9">
      <c r="A20" s="39"/>
      <c r="B20" s="35"/>
      <c r="C20" s="35"/>
      <c r="D20" s="35"/>
      <c r="E20" s="35"/>
      <c r="F20" s="35"/>
      <c r="G20" s="35"/>
      <c r="H20" s="35"/>
      <c r="I20" s="35"/>
    </row>
    <row r="21" spans="1:9">
      <c r="B21" s="35"/>
      <c r="C21" s="35"/>
      <c r="D21" s="35"/>
      <c r="E21" s="35"/>
      <c r="F21" s="35"/>
      <c r="G21" s="35"/>
      <c r="H21" s="35"/>
      <c r="I21" s="35"/>
    </row>
    <row r="22" spans="1:9">
      <c r="B22" s="35"/>
      <c r="C22" s="35"/>
      <c r="D22" s="35"/>
      <c r="E22" s="40"/>
      <c r="F22" s="35"/>
      <c r="G22" s="35"/>
      <c r="H22" s="35"/>
      <c r="I22" s="35"/>
    </row>
    <row r="23" spans="1:9">
      <c r="A23" s="41"/>
      <c r="B23" s="35"/>
    </row>
    <row r="24" spans="1:9">
      <c r="A24" s="41"/>
      <c r="B24" s="42"/>
      <c r="H24" s="28"/>
      <c r="I24" s="28"/>
    </row>
    <row r="25" spans="1:9">
      <c r="A25" s="35"/>
      <c r="B25" s="35"/>
    </row>
    <row r="26" spans="1:9">
      <c r="A26" s="35"/>
      <c r="E26" s="28"/>
    </row>
    <row r="27" spans="1:9">
      <c r="A27" s="35"/>
      <c r="B27" s="43"/>
      <c r="C27" s="35"/>
      <c r="D27" s="35"/>
      <c r="E27" s="35"/>
      <c r="F27" s="35"/>
      <c r="G27" s="35"/>
    </row>
    <row r="28" spans="1:9">
      <c r="A28" s="35"/>
      <c r="B28" s="43"/>
      <c r="C28" s="35"/>
      <c r="D28" s="35"/>
      <c r="E28" s="35"/>
      <c r="F28" s="35"/>
      <c r="G28" s="35"/>
      <c r="I28" s="35"/>
    </row>
    <row r="29" spans="1:9">
      <c r="A29" s="35"/>
      <c r="B29" s="43"/>
      <c r="C29" s="35"/>
      <c r="D29" s="35"/>
      <c r="E29" s="35"/>
      <c r="F29" s="35"/>
      <c r="G29" s="35"/>
      <c r="I29" s="35"/>
    </row>
    <row r="30" spans="1:9">
      <c r="A30" s="35"/>
      <c r="B30" s="43"/>
      <c r="C30" s="35"/>
      <c r="D30" s="35"/>
      <c r="E30" s="35"/>
      <c r="F30" s="35"/>
      <c r="G30" s="35"/>
      <c r="I30" s="35"/>
    </row>
    <row r="31" spans="1:9">
      <c r="A31" s="35"/>
      <c r="B31" s="43"/>
      <c r="C31" s="35"/>
      <c r="D31" s="35"/>
      <c r="E31" s="35"/>
      <c r="F31" s="35"/>
      <c r="G31" s="35"/>
      <c r="I31" s="35"/>
    </row>
    <row r="32" spans="1:9">
      <c r="B32" s="43"/>
      <c r="C32" s="35"/>
      <c r="D32" s="35"/>
      <c r="E32" s="35"/>
      <c r="F32" s="35"/>
      <c r="G32" s="35"/>
      <c r="I32" s="35"/>
    </row>
  </sheetData>
  <sheetProtection sheet="1" selectLockedCells="1"/>
  <printOptions horizontalCentered="1"/>
  <pageMargins left="0.7" right="0.7" top="0.5" bottom="0.5" header="0.3" footer="0.3"/>
  <pageSetup scale="7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June 2021</vt:lpstr>
      <vt:lpstr>ColumnTitleMonthlyActivity..J16</vt:lpstr>
      <vt:lpstr>'June 2021'!Print_Area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ACCUMULATIVE VENDING MACHINE COMMISSIONS REPORT</dc:title>
  <dc:creator>csclark</dc:creator>
  <cp:lastModifiedBy>Munyer, Kathleen L@DOR</cp:lastModifiedBy>
  <cp:lastPrinted>2021-11-23T17:47:50Z</cp:lastPrinted>
  <dcterms:created xsi:type="dcterms:W3CDTF">2007-12-03T18:39:53Z</dcterms:created>
  <dcterms:modified xsi:type="dcterms:W3CDTF">2022-02-25T21:46:52Z</dcterms:modified>
</cp:coreProperties>
</file>