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827"/>
  <workbookPr codeName="ThisWorkbook"/>
  <mc:AlternateContent xmlns:mc="http://schemas.openxmlformats.org/markup-compatibility/2006">
    <mc:Choice Requires="x15">
      <x15ac:absPath xmlns:x15ac="http://schemas.microsoft.com/office/spreadsheetml/2010/11/ac" url="G:\CentralOffice\SSD\Advisory Committees\CVPC\Subcommittees\2022\Finance\March 2022\Send to vendors\"/>
    </mc:Choice>
  </mc:AlternateContent>
  <xr:revisionPtr revIDLastSave="0" documentId="8_{0A0F8923-DC99-4C06-AA6D-7FFDD0F6881A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Aside Expense Report FY 2020 21" sheetId="1" r:id="rId1"/>
  </sheets>
  <definedNames>
    <definedName name="ColumnTitleAdjustedIncomeandFederalMatch..D19">AdjustedIncome[[#Headers],[ADJUSTED INCOME + FEDERAL MATCH]]</definedName>
    <definedName name="ColumnTitleCurrentIncome..D10">CurrentIncome[[#Headers],[CURRENT INCOME]]</definedName>
    <definedName name="ColumnTitleDescription..D57">Totals[[#Headers],[DESCRIPTION]]</definedName>
    <definedName name="ColumnTitleEquipmentReplacementsforexistinglocations..D47">EquipmentReplacements[[#Headers],[EQUIPMENT REPLACEMENTS FOR EXISTING LOCATIONS:]]</definedName>
    <definedName name="ColumnTitleFundBalance..D3">FundBalance[[#Headers],[FUND BALANCE]]</definedName>
    <definedName name="ColumnTitleManagementServices..D53">ManagementServices[[#Headers],[MANAGEMENT SERVICES:]]</definedName>
    <definedName name="ColumnTitleNewLocations..D28">NewLocations[[#Headers],[NEW LOCATIONS:]]</definedName>
    <definedName name="ColumnTitleNonMatchableExpenses..D14">NonMatch[[#Headers],[NON-MATCHABLE EXPENSES]]</definedName>
    <definedName name="ColumnTitleRemodeledRenovations..D36">RemodeledReno[[#Headers],[REMODELED/RENOVATIONS:]]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51" i="1" l="1"/>
  <c r="D52" i="1" s="1"/>
  <c r="D7" i="1" l="1"/>
  <c r="D8" i="1" l="1"/>
  <c r="D9" i="1"/>
  <c r="D14" i="1" l="1"/>
  <c r="D10" i="1" l="1"/>
  <c r="D45" i="1" l="1"/>
  <c r="C52" i="1"/>
  <c r="D36" i="1"/>
  <c r="D28" i="1"/>
  <c r="D53" i="1" l="1"/>
  <c r="C53" i="1"/>
  <c r="B52" i="1"/>
  <c r="B45" i="1"/>
  <c r="B36" i="1"/>
  <c r="B28" i="1"/>
  <c r="D17" i="1" l="1"/>
  <c r="D19" i="1" s="1"/>
  <c r="B14" i="1"/>
  <c r="B53" i="1"/>
  <c r="D18" i="1" l="1"/>
  <c r="D56" i="1"/>
  <c r="D57" i="1" s="1"/>
  <c r="C17" i="1"/>
  <c r="C19" i="1" s="1"/>
  <c r="C56" i="1" s="1"/>
  <c r="C57" i="1" s="1"/>
  <c r="B10" i="1"/>
  <c r="B17" i="1" s="1"/>
  <c r="B19" i="1" s="1"/>
  <c r="C18" i="1" l="1"/>
  <c r="B1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fvolk</author>
  </authors>
  <commentList>
    <comment ref="A42" authorId="0" shapeId="0" xr:uid="{00000000-0006-0000-0000-000002000000}">
      <text>
        <r>
          <rPr>
            <sz val="8"/>
            <color indexed="81"/>
            <rFont val="Tahoma"/>
            <family val="2"/>
          </rPr>
          <t>Includes Temporary Storage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43" authorId="0" shapeId="0" xr:uid="{00000000-0006-0000-0000-000003000000}">
      <text>
        <r>
          <rPr>
            <sz val="10"/>
            <color indexed="81"/>
            <rFont val="Tahoma"/>
            <family val="2"/>
          </rPr>
          <t>Includes Roadside Rest installation, code 44.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51" authorId="0" shapeId="0" xr:uid="{00000000-0006-0000-0000-000004000000}">
      <text>
        <r>
          <rPr>
            <sz val="10"/>
            <color indexed="81"/>
            <rFont val="Tahoma"/>
            <family val="2"/>
          </rPr>
          <t xml:space="preserve">from Budget reports - 010, 014 operating exp.
 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<sst xmlns="http://schemas.openxmlformats.org/spreadsheetml/2006/main" count="77" uniqueCount="39">
  <si>
    <t>DESCRIPTION</t>
  </si>
  <si>
    <t xml:space="preserve">CURRENT FEES    </t>
  </si>
  <si>
    <t xml:space="preserve">CURRENT YEAR'S DELINQUENT FEES &amp;  PENALTIES       </t>
  </si>
  <si>
    <t xml:space="preserve">PRIOR YEARS' FEES </t>
  </si>
  <si>
    <t xml:space="preserve">PRIOR YEARS' PENALTIES       </t>
  </si>
  <si>
    <t>TOTAL</t>
  </si>
  <si>
    <t xml:space="preserve">HEALTH/DENTAL  PREMIUM </t>
  </si>
  <si>
    <t xml:space="preserve">TOTAL </t>
  </si>
  <si>
    <t>ADJUSTED INCOME + FEDERAL MATCH</t>
  </si>
  <si>
    <t>FEDERAL FUNDS (78.7%)</t>
  </si>
  <si>
    <t>NEW LOCATIONS:</t>
  </si>
  <si>
    <t xml:space="preserve">ACCOUNTABLE EQUIPMENTS $1000-$4999 </t>
  </si>
  <si>
    <t>INSTALLATION</t>
  </si>
  <si>
    <t>REMODELED/RENOVATIONS:</t>
  </si>
  <si>
    <t>EXPENDABLE ITEMS LESS THAN $1000</t>
  </si>
  <si>
    <t xml:space="preserve">CAPITALIZED  EQUIPMENTS $5000+   </t>
  </si>
  <si>
    <t>TRANSPORTATION &amp; STORAGE</t>
  </si>
  <si>
    <t>MANAGEMENT SERVICES:</t>
  </si>
  <si>
    <t xml:space="preserve">CVPC  SUPPORT </t>
  </si>
  <si>
    <t>LOCATIONS:  REPAIRS &amp; MAINTENANCE</t>
  </si>
  <si>
    <t>LOCATIONS:  MISCELLANEOUS LOC COST</t>
  </si>
  <si>
    <t>MATCHED EXPENDITURES / OBLIGATIONS</t>
  </si>
  <si>
    <t xml:space="preserve">DGS/ORIM INSURANCES MANAGEMENT FEES </t>
  </si>
  <si>
    <t>Prior Year as of 6/30/2010</t>
  </si>
  <si>
    <t>NON-MATCHABLE EXPENSES</t>
  </si>
  <si>
    <t>FUND BALANCE</t>
  </si>
  <si>
    <t>CURRENT SET-ASIDE FEES AVAILABLE FOR FEDERAL MATCH (21.3%)</t>
  </si>
  <si>
    <t xml:space="preserve">  MAXIMUM MATCHED FUNDS FOR CURRENT INCOME</t>
  </si>
  <si>
    <t>NET CURRENT AVAILABLE - UNMATCHED SET ASIDE</t>
  </si>
  <si>
    <t>CLOSED LOCATION EQUIPMENT SALE</t>
  </si>
  <si>
    <t>MATCHED INCOME LESS EXPENDITURES</t>
  </si>
  <si>
    <t>TOTAL MATCHED EXPENDITURES</t>
  </si>
  <si>
    <t>SET - ASIDE EXPENSE REPORT  FY 2020/21</t>
  </si>
  <si>
    <t>SET ASIDE FUND BALANCE  - 6/30/2020</t>
  </si>
  <si>
    <t>YTD as of June 30, 2021</t>
  </si>
  <si>
    <t>Note:  The amounts are from the Report 6 (Final) which includes year-end adjustments and accruals.</t>
  </si>
  <si>
    <t>CURRENT INCOME</t>
  </si>
  <si>
    <t>EQUIPMENT REPLACEMENTS FOR EXISTING LOCATIONS:</t>
  </si>
  <si>
    <t>Budget 
FY 20/21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</si>
</sst>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&quot;$&quot;#,##0"/>
    <numFmt numFmtId="166" formatCode="_(&quot;$&quot;* #,##0_);_(&quot;$&quot;* \(#,##0\);_(&quot;$&quot;* &quot;-&quot;??_);_(@_)"/>
    <numFmt numFmtId="167" formatCode="_(* #,##0_);_(* \(#,##0\);_(* &quot;-&quot;??_);_(@_)"/>
  </numFmts>
  <fonts count="23" x14ac:knownFonts="1">
    <font>
      <sz val="12"/>
      <name val="Arial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u/>
      <sz val="11"/>
      <name val="Arial"/>
      <family val="2"/>
    </font>
    <font>
      <sz val="10"/>
      <color indexed="8"/>
      <name val="Arial"/>
      <family val="2"/>
    </font>
    <font>
      <b/>
      <sz val="11"/>
      <name val="Arial"/>
      <family val="2"/>
    </font>
    <font>
      <b/>
      <u/>
      <sz val="11"/>
      <color indexed="8"/>
      <name val="Arial"/>
      <family val="2"/>
    </font>
    <font>
      <sz val="11"/>
      <name val="Arial"/>
      <family val="2"/>
    </font>
    <font>
      <sz val="8"/>
      <color indexed="81"/>
      <name val="Tahoma"/>
      <family val="2"/>
    </font>
    <font>
      <sz val="10"/>
      <color indexed="81"/>
      <name val="Tahoma"/>
      <family val="2"/>
    </font>
    <font>
      <b/>
      <sz val="14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sz val="14"/>
      <color indexed="8"/>
      <name val="Arial"/>
      <family val="2"/>
    </font>
    <font>
      <b/>
      <u/>
      <sz val="14"/>
      <color indexed="8"/>
      <name val="Arial"/>
      <family val="2"/>
    </font>
    <font>
      <b/>
      <sz val="14"/>
      <color indexed="8"/>
      <name val="Arial"/>
      <family val="2"/>
    </font>
    <font>
      <b/>
      <u val="singleAccounting"/>
      <sz val="14"/>
      <color indexed="8"/>
      <name val="Arial"/>
      <family val="2"/>
    </font>
    <font>
      <b/>
      <u val="singleAccounting"/>
      <sz val="14"/>
      <name val="Arial"/>
      <family val="2"/>
    </font>
    <font>
      <b/>
      <sz val="18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E26B0A"/>
        <bgColor indexed="64"/>
      </patternFill>
    </fill>
  </fills>
  <borders count="1">
    <border>
      <left/>
      <right/>
      <top/>
      <bottom/>
      <diagonal/>
    </border>
  </borders>
  <cellStyleXfs count="19">
    <xf numFmtId="0" fontId="0" fillId="0" borderId="0"/>
    <xf numFmtId="0" fontId="8" fillId="0" borderId="0"/>
    <xf numFmtId="0" fontId="6" fillId="0" borderId="0"/>
    <xf numFmtId="0" fontId="5" fillId="0" borderId="0"/>
    <xf numFmtId="44" fontId="5" fillId="0" borderId="0" applyFont="0" applyFill="0" applyBorder="0" applyAlignment="0" applyProtection="0"/>
    <xf numFmtId="0" fontId="6" fillId="0" borderId="0"/>
    <xf numFmtId="43" fontId="5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</cellStyleXfs>
  <cellXfs count="114">
    <xf numFmtId="0" fontId="0" fillId="0" borderId="0" xfId="0"/>
    <xf numFmtId="166" fontId="7" fillId="0" borderId="0" xfId="4" applyNumberFormat="1" applyFont="1" applyFill="1" applyBorder="1" applyAlignment="1" applyProtection="1">
      <alignment wrapText="1"/>
    </xf>
    <xf numFmtId="164" fontId="10" fillId="0" borderId="0" xfId="1" applyNumberFormat="1" applyFont="1" applyFill="1" applyBorder="1" applyAlignment="1" applyProtection="1">
      <alignment wrapText="1"/>
    </xf>
    <xf numFmtId="165" fontId="11" fillId="0" borderId="0" xfId="0" applyNumberFormat="1" applyFont="1" applyFill="1" applyBorder="1" applyAlignment="1" applyProtection="1">
      <alignment wrapText="1"/>
    </xf>
    <xf numFmtId="0" fontId="11" fillId="0" borderId="0" xfId="0" applyFont="1" applyFill="1" applyBorder="1" applyAlignment="1" applyProtection="1">
      <alignment wrapText="1"/>
    </xf>
    <xf numFmtId="0" fontId="22" fillId="0" borderId="0" xfId="2" applyFont="1" applyBorder="1" applyAlignment="1" applyProtection="1">
      <alignment horizontal="centerContinuous" vertical="center" wrapText="1"/>
      <protection locked="0"/>
    </xf>
    <xf numFmtId="0" fontId="14" fillId="0" borderId="0" xfId="2" applyFont="1" applyBorder="1" applyAlignment="1" applyProtection="1">
      <alignment horizontal="centerContinuous" wrapText="1"/>
    </xf>
    <xf numFmtId="0" fontId="11" fillId="0" borderId="0" xfId="0" applyFont="1" applyBorder="1" applyProtection="1"/>
    <xf numFmtId="16" fontId="15" fillId="5" borderId="0" xfId="2" applyNumberFormat="1" applyFont="1" applyFill="1" applyBorder="1" applyAlignment="1" applyProtection="1">
      <alignment horizontal="left" wrapText="1"/>
      <protection locked="0"/>
    </xf>
    <xf numFmtId="164" fontId="14" fillId="5" borderId="0" xfId="2" applyNumberFormat="1" applyFont="1" applyFill="1" applyBorder="1" applyAlignment="1" applyProtection="1">
      <alignment horizontal="center" wrapText="1"/>
      <protection locked="0"/>
    </xf>
    <xf numFmtId="165" fontId="14" fillId="5" borderId="0" xfId="3" applyNumberFormat="1" applyFont="1" applyFill="1" applyBorder="1" applyAlignment="1" applyProtection="1">
      <alignment horizontal="center" wrapText="1"/>
      <protection locked="0"/>
    </xf>
    <xf numFmtId="14" fontId="14" fillId="5" borderId="0" xfId="0" applyNumberFormat="1" applyFont="1" applyFill="1" applyBorder="1" applyAlignment="1" applyProtection="1">
      <alignment horizontal="center" wrapText="1"/>
      <protection locked="0"/>
    </xf>
    <xf numFmtId="0" fontId="16" fillId="0" borderId="0" xfId="2" applyFont="1" applyFill="1" applyBorder="1" applyAlignment="1" applyProtection="1">
      <alignment wrapText="1"/>
      <protection locked="0"/>
    </xf>
    <xf numFmtId="10" fontId="14" fillId="0" borderId="0" xfId="2" applyNumberFormat="1" applyFont="1" applyBorder="1" applyAlignment="1" applyProtection="1">
      <alignment wrapText="1"/>
      <protection locked="0"/>
    </xf>
    <xf numFmtId="0" fontId="9" fillId="0" borderId="0" xfId="0" applyFont="1" applyBorder="1" applyProtection="1"/>
    <xf numFmtId="0" fontId="16" fillId="0" borderId="0" xfId="2" applyFont="1" applyFill="1" applyBorder="1" applyAlignment="1" applyProtection="1">
      <alignment wrapText="1"/>
    </xf>
    <xf numFmtId="10" fontId="14" fillId="0" borderId="0" xfId="2" applyNumberFormat="1" applyFont="1" applyBorder="1" applyAlignment="1" applyProtection="1">
      <alignment wrapText="1"/>
    </xf>
    <xf numFmtId="0" fontId="9" fillId="0" borderId="0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164" fontId="16" fillId="0" borderId="0" xfId="0" applyNumberFormat="1" applyFont="1" applyFill="1" applyBorder="1" applyAlignment="1" applyProtection="1">
      <alignment horizontal="right" wrapText="1"/>
      <protection locked="0"/>
    </xf>
    <xf numFmtId="166" fontId="11" fillId="0" borderId="0" xfId="0" applyNumberFormat="1" applyFont="1" applyBorder="1" applyProtection="1"/>
    <xf numFmtId="164" fontId="16" fillId="0" borderId="0" xfId="2" applyNumberFormat="1" applyFont="1" applyFill="1" applyBorder="1" applyAlignment="1" applyProtection="1">
      <alignment wrapText="1"/>
      <protection locked="0"/>
    </xf>
    <xf numFmtId="164" fontId="16" fillId="0" borderId="0" xfId="0" applyNumberFormat="1" applyFont="1" applyFill="1" applyBorder="1" applyAlignment="1" applyProtection="1">
      <alignment wrapText="1"/>
      <protection locked="0"/>
    </xf>
    <xf numFmtId="164" fontId="16" fillId="0" borderId="0" xfId="2" applyNumberFormat="1" applyFont="1" applyFill="1" applyBorder="1" applyAlignment="1" applyProtection="1">
      <alignment horizontal="right" wrapText="1"/>
      <protection locked="0"/>
    </xf>
    <xf numFmtId="43" fontId="11" fillId="0" borderId="0" xfId="6" applyFont="1" applyBorder="1" applyProtection="1"/>
    <xf numFmtId="0" fontId="15" fillId="0" borderId="0" xfId="2" applyFont="1" applyFill="1" applyBorder="1" applyAlignment="1" applyProtection="1">
      <alignment horizontal="left" wrapText="1"/>
      <protection locked="0"/>
    </xf>
    <xf numFmtId="4" fontId="15" fillId="0" borderId="0" xfId="2" applyNumberFormat="1" applyFont="1" applyFill="1" applyBorder="1" applyAlignment="1" applyProtection="1">
      <alignment wrapText="1"/>
      <protection locked="0"/>
    </xf>
    <xf numFmtId="167" fontId="11" fillId="0" borderId="0" xfId="6" applyNumberFormat="1" applyFont="1" applyBorder="1" applyProtection="1"/>
    <xf numFmtId="44" fontId="11" fillId="0" borderId="0" xfId="0" applyNumberFormat="1" applyFont="1" applyBorder="1" applyProtection="1"/>
    <xf numFmtId="0" fontId="16" fillId="3" borderId="0" xfId="2" applyFont="1" applyFill="1" applyBorder="1" applyAlignment="1" applyProtection="1">
      <alignment wrapText="1"/>
    </xf>
    <xf numFmtId="164" fontId="16" fillId="3" borderId="0" xfId="2" applyNumberFormat="1" applyFont="1" applyFill="1" applyBorder="1" applyAlignment="1" applyProtection="1">
      <alignment wrapText="1"/>
    </xf>
    <xf numFmtId="164" fontId="15" fillId="0" borderId="0" xfId="2" applyNumberFormat="1" applyFont="1" applyFill="1" applyBorder="1" applyAlignment="1" applyProtection="1">
      <alignment wrapText="1"/>
      <protection locked="0"/>
    </xf>
    <xf numFmtId="0" fontId="14" fillId="9" borderId="0" xfId="2" applyFont="1" applyFill="1" applyBorder="1" applyAlignment="1" applyProtection="1">
      <alignment wrapText="1"/>
    </xf>
    <xf numFmtId="164" fontId="16" fillId="10" borderId="0" xfId="2" applyNumberFormat="1" applyFont="1" applyFill="1" applyBorder="1" applyAlignment="1" applyProtection="1">
      <alignment wrapText="1"/>
    </xf>
    <xf numFmtId="0" fontId="11" fillId="0" borderId="0" xfId="0" applyFont="1" applyBorder="1" applyAlignment="1" applyProtection="1">
      <alignment vertical="center" wrapText="1"/>
    </xf>
    <xf numFmtId="0" fontId="16" fillId="0" borderId="0" xfId="2" applyFont="1" applyBorder="1" applyAlignment="1" applyProtection="1">
      <alignment wrapText="1"/>
      <protection locked="0"/>
    </xf>
    <xf numFmtId="164" fontId="16" fillId="0" borderId="0" xfId="2" applyNumberFormat="1" applyFont="1" applyBorder="1" applyAlignment="1" applyProtection="1">
      <alignment wrapText="1"/>
      <protection locked="0"/>
    </xf>
    <xf numFmtId="0" fontId="15" fillId="0" borderId="0" xfId="2" applyFont="1" applyBorder="1" applyAlignment="1" applyProtection="1">
      <alignment horizontal="left" wrapText="1"/>
      <protection locked="0"/>
    </xf>
    <xf numFmtId="164" fontId="15" fillId="0" borderId="0" xfId="2" applyNumberFormat="1" applyFont="1" applyBorder="1" applyAlignment="1" applyProtection="1">
      <alignment wrapText="1"/>
      <protection locked="0"/>
    </xf>
    <xf numFmtId="0" fontId="15" fillId="2" borderId="0" xfId="2" applyFont="1" applyFill="1" applyBorder="1" applyAlignment="1" applyProtection="1">
      <alignment horizontal="left" vertical="center" wrapText="1"/>
      <protection locked="0"/>
    </xf>
    <xf numFmtId="164" fontId="14" fillId="2" borderId="0" xfId="2" applyNumberFormat="1" applyFont="1" applyFill="1" applyBorder="1" applyAlignment="1" applyProtection="1">
      <alignment horizontal="center" wrapText="1"/>
    </xf>
    <xf numFmtId="166" fontId="14" fillId="8" borderId="0" xfId="4" applyNumberFormat="1" applyFont="1" applyFill="1" applyBorder="1" applyAlignment="1" applyProtection="1">
      <alignment horizontal="center" wrapText="1"/>
    </xf>
    <xf numFmtId="16" fontId="14" fillId="5" borderId="0" xfId="2" applyNumberFormat="1" applyFont="1" applyFill="1" applyBorder="1" applyAlignment="1" applyProtection="1">
      <alignment horizontal="left" wrapText="1"/>
      <protection locked="0"/>
    </xf>
    <xf numFmtId="0" fontId="16" fillId="0" borderId="0" xfId="0" applyFont="1" applyFill="1" applyBorder="1" applyAlignment="1" applyProtection="1">
      <alignment horizontal="left" wrapText="1"/>
      <protection locked="0"/>
    </xf>
    <xf numFmtId="164" fontId="14" fillId="0" borderId="0" xfId="0" applyNumberFormat="1" applyFont="1" applyFill="1" applyBorder="1" applyAlignment="1" applyProtection="1">
      <alignment wrapText="1"/>
      <protection locked="0"/>
    </xf>
    <xf numFmtId="164" fontId="18" fillId="0" borderId="0" xfId="1" applyNumberFormat="1" applyFont="1" applyFill="1" applyBorder="1" applyAlignment="1" applyProtection="1">
      <alignment wrapText="1"/>
      <protection locked="0"/>
    </xf>
    <xf numFmtId="0" fontId="15" fillId="0" borderId="0" xfId="2" applyFont="1" applyFill="1" applyBorder="1" applyAlignment="1" applyProtection="1">
      <alignment horizontal="left" wrapText="1"/>
    </xf>
    <xf numFmtId="164" fontId="18" fillId="0" borderId="0" xfId="1" applyNumberFormat="1" applyFont="1" applyFill="1" applyBorder="1" applyAlignment="1" applyProtection="1">
      <alignment wrapText="1"/>
    </xf>
    <xf numFmtId="164" fontId="19" fillId="0" borderId="0" xfId="1" applyNumberFormat="1" applyFont="1" applyFill="1" applyBorder="1" applyAlignment="1" applyProtection="1">
      <alignment wrapText="1"/>
      <protection locked="0"/>
    </xf>
    <xf numFmtId="164" fontId="15" fillId="0" borderId="0" xfId="0" applyNumberFormat="1" applyFont="1" applyFill="1" applyBorder="1" applyAlignment="1" applyProtection="1">
      <alignment wrapText="1"/>
      <protection locked="0"/>
    </xf>
    <xf numFmtId="164" fontId="15" fillId="0" borderId="0" xfId="0" applyNumberFormat="1" applyFont="1" applyFill="1" applyBorder="1" applyAlignment="1" applyProtection="1">
      <alignment wrapText="1"/>
    </xf>
    <xf numFmtId="0" fontId="14" fillId="0" borderId="0" xfId="0" applyFont="1" applyFill="1" applyBorder="1" applyAlignment="1" applyProtection="1">
      <alignment vertical="center" wrapText="1"/>
      <protection locked="0"/>
    </xf>
    <xf numFmtId="164" fontId="15" fillId="0" borderId="0" xfId="0" applyNumberFormat="1" applyFont="1" applyFill="1" applyBorder="1" applyAlignment="1" applyProtection="1">
      <alignment vertical="center" wrapText="1"/>
      <protection locked="0"/>
    </xf>
    <xf numFmtId="0" fontId="14" fillId="4" borderId="0" xfId="0" applyFont="1" applyFill="1" applyBorder="1" applyAlignment="1" applyProtection="1">
      <alignment horizontal="right" wrapText="1"/>
    </xf>
    <xf numFmtId="164" fontId="17" fillId="7" borderId="0" xfId="1" applyNumberFormat="1" applyFont="1" applyFill="1" applyBorder="1" applyAlignment="1" applyProtection="1">
      <alignment wrapText="1"/>
    </xf>
    <xf numFmtId="0" fontId="16" fillId="0" borderId="0" xfId="0" applyFont="1" applyFill="1" applyBorder="1" applyAlignment="1" applyProtection="1">
      <alignment horizontal="right" wrapText="1"/>
      <protection locked="0"/>
    </xf>
    <xf numFmtId="0" fontId="15" fillId="0" borderId="0" xfId="2" applyFont="1" applyFill="1" applyBorder="1" applyAlignment="1" applyProtection="1">
      <alignment horizontal="left" vertical="center" wrapText="1"/>
      <protection locked="0"/>
    </xf>
    <xf numFmtId="164" fontId="15" fillId="0" borderId="0" xfId="2" applyNumberFormat="1" applyFont="1" applyFill="1" applyBorder="1" applyAlignment="1" applyProtection="1">
      <alignment vertical="center" wrapText="1"/>
      <protection locked="0"/>
    </xf>
    <xf numFmtId="0" fontId="15" fillId="0" borderId="0" xfId="2" applyFont="1" applyBorder="1" applyAlignment="1" applyProtection="1">
      <alignment vertical="center" wrapText="1"/>
      <protection locked="0"/>
    </xf>
    <xf numFmtId="164" fontId="18" fillId="0" borderId="0" xfId="1" applyNumberFormat="1" applyFont="1" applyFill="1" applyBorder="1" applyAlignment="1" applyProtection="1">
      <alignment vertical="center" wrapText="1"/>
      <protection locked="0"/>
    </xf>
    <xf numFmtId="44" fontId="11" fillId="0" borderId="0" xfId="0" applyNumberFormat="1" applyFont="1" applyBorder="1" applyAlignment="1" applyProtection="1">
      <alignment vertical="center"/>
    </xf>
    <xf numFmtId="0" fontId="15" fillId="6" borderId="0" xfId="2" applyFont="1" applyFill="1" applyBorder="1" applyAlignment="1" applyProtection="1">
      <alignment horizontal="left" wrapText="1"/>
    </xf>
    <xf numFmtId="164" fontId="18" fillId="6" borderId="0" xfId="1" applyNumberFormat="1" applyFont="1" applyFill="1" applyBorder="1" applyAlignment="1" applyProtection="1">
      <alignment wrapText="1"/>
    </xf>
    <xf numFmtId="0" fontId="15" fillId="0" borderId="0" xfId="2" applyFont="1" applyFill="1" applyBorder="1" applyAlignment="1" applyProtection="1">
      <alignment vertical="center" wrapText="1"/>
      <protection locked="0"/>
    </xf>
    <xf numFmtId="166" fontId="11" fillId="0" borderId="0" xfId="0" applyNumberFormat="1" applyFont="1" applyBorder="1" applyAlignment="1" applyProtection="1">
      <alignment vertical="center"/>
    </xf>
    <xf numFmtId="0" fontId="15" fillId="0" borderId="0" xfId="2" applyFont="1" applyFill="1" applyBorder="1" applyAlignment="1" applyProtection="1">
      <alignment wrapText="1"/>
    </xf>
    <xf numFmtId="0" fontId="16" fillId="0" borderId="0" xfId="0" applyFont="1" applyFill="1" applyBorder="1" applyAlignment="1" applyProtection="1">
      <alignment horizontal="centerContinuous" vertical="center" wrapText="1"/>
      <protection locked="0"/>
    </xf>
    <xf numFmtId="164" fontId="18" fillId="0" borderId="0" xfId="1" applyNumberFormat="1" applyFont="1" applyBorder="1" applyAlignment="1" applyProtection="1">
      <alignment horizontal="centerContinuous" wrapText="1"/>
    </xf>
    <xf numFmtId="166" fontId="11" fillId="0" borderId="0" xfId="0" applyNumberFormat="1" applyFont="1" applyBorder="1" applyAlignment="1" applyProtection="1"/>
    <xf numFmtId="0" fontId="11" fillId="0" borderId="0" xfId="0" applyFont="1" applyBorder="1" applyAlignment="1" applyProtection="1"/>
    <xf numFmtId="0" fontId="11" fillId="0" borderId="0" xfId="2" applyFont="1" applyBorder="1" applyAlignment="1" applyProtection="1">
      <alignment wrapText="1"/>
    </xf>
    <xf numFmtId="164" fontId="10" fillId="0" borderId="0" xfId="1" applyNumberFormat="1" applyFont="1" applyBorder="1" applyAlignment="1" applyProtection="1">
      <alignment wrapText="1"/>
    </xf>
    <xf numFmtId="0" fontId="11" fillId="0" borderId="0" xfId="0" applyFont="1" applyBorder="1" applyAlignment="1" applyProtection="1">
      <alignment wrapText="1"/>
    </xf>
    <xf numFmtId="0" fontId="7" fillId="0" borderId="0" xfId="2" applyFont="1" applyFill="1" applyBorder="1" applyAlignment="1" applyProtection="1">
      <alignment wrapText="1"/>
    </xf>
    <xf numFmtId="0" fontId="11" fillId="0" borderId="0" xfId="0" applyFont="1" applyFill="1" applyBorder="1" applyProtection="1"/>
    <xf numFmtId="0" fontId="9" fillId="0" borderId="0" xfId="7" applyFont="1" applyFill="1" applyBorder="1" applyAlignment="1" applyProtection="1">
      <alignment wrapText="1"/>
    </xf>
    <xf numFmtId="0" fontId="11" fillId="0" borderId="0" xfId="7" applyFont="1" applyFill="1" applyBorder="1" applyAlignment="1" applyProtection="1">
      <alignment wrapText="1"/>
    </xf>
    <xf numFmtId="0" fontId="11" fillId="0" borderId="0" xfId="7" applyFont="1" applyFill="1" applyBorder="1" applyAlignment="1" applyProtection="1">
      <alignment horizontal="left" wrapText="1"/>
    </xf>
    <xf numFmtId="0" fontId="16" fillId="0" borderId="0" xfId="2" applyFont="1" applyBorder="1" applyAlignment="1" applyProtection="1">
      <alignment vertical="center" wrapText="1"/>
      <protection locked="0"/>
    </xf>
    <xf numFmtId="164" fontId="16" fillId="0" borderId="0" xfId="2" applyNumberFormat="1" applyFont="1" applyBorder="1" applyAlignment="1" applyProtection="1">
      <alignment vertical="center" wrapText="1"/>
      <protection locked="0"/>
    </xf>
    <xf numFmtId="43" fontId="11" fillId="0" borderId="0" xfId="6" applyFont="1" applyBorder="1" applyAlignment="1" applyProtection="1">
      <alignment vertical="center"/>
    </xf>
    <xf numFmtId="165" fontId="16" fillId="0" borderId="0" xfId="0" applyNumberFormat="1" applyFont="1" applyFill="1" applyBorder="1" applyAlignment="1" applyProtection="1">
      <alignment horizontal="center" wrapText="1"/>
      <protection locked="0"/>
    </xf>
    <xf numFmtId="165" fontId="14" fillId="0" borderId="0" xfId="4" applyNumberFormat="1" applyFont="1" applyFill="1" applyBorder="1" applyAlignment="1" applyProtection="1">
      <alignment horizontal="center" wrapText="1"/>
      <protection locked="0"/>
    </xf>
    <xf numFmtId="165" fontId="16" fillId="0" borderId="0" xfId="3" applyNumberFormat="1" applyFont="1" applyBorder="1" applyAlignment="1" applyProtection="1">
      <alignment horizontal="center" wrapText="1"/>
    </xf>
    <xf numFmtId="166" fontId="14" fillId="0" borderId="0" xfId="4" applyNumberFormat="1" applyFont="1" applyFill="1" applyBorder="1" applyAlignment="1" applyProtection="1">
      <alignment horizontal="center" wrapText="1"/>
    </xf>
    <xf numFmtId="165" fontId="16" fillId="0" borderId="0" xfId="4" applyNumberFormat="1" applyFont="1" applyFill="1" applyBorder="1" applyAlignment="1" applyProtection="1">
      <alignment horizontal="center" wrapText="1"/>
      <protection locked="0"/>
    </xf>
    <xf numFmtId="165" fontId="15" fillId="0" borderId="0" xfId="4" applyNumberFormat="1" applyFont="1" applyFill="1" applyBorder="1" applyAlignment="1" applyProtection="1">
      <alignment horizontal="center" wrapText="1"/>
      <protection locked="0"/>
    </xf>
    <xf numFmtId="166" fontId="16" fillId="10" borderId="0" xfId="4" applyNumberFormat="1" applyFont="1" applyFill="1" applyBorder="1" applyAlignment="1" applyProtection="1">
      <alignment horizontal="center" wrapText="1"/>
    </xf>
    <xf numFmtId="165" fontId="17" fillId="0" borderId="0" xfId="1" applyNumberFormat="1" applyFont="1" applyFill="1" applyBorder="1" applyAlignment="1" applyProtection="1">
      <alignment horizontal="center" wrapText="1"/>
      <protection locked="0"/>
    </xf>
    <xf numFmtId="165" fontId="16" fillId="0" borderId="0" xfId="4" applyNumberFormat="1" applyFont="1" applyFill="1" applyBorder="1" applyAlignment="1" applyProtection="1">
      <alignment horizontal="center" vertical="center" wrapText="1"/>
      <protection locked="0"/>
    </xf>
    <xf numFmtId="165" fontId="16" fillId="0" borderId="0" xfId="2" applyNumberFormat="1" applyFont="1" applyFill="1" applyBorder="1" applyAlignment="1" applyProtection="1">
      <alignment horizontal="center" vertical="center" wrapText="1"/>
      <protection locked="0"/>
    </xf>
    <xf numFmtId="165" fontId="16" fillId="0" borderId="0" xfId="2" applyNumberFormat="1" applyFont="1" applyFill="1" applyBorder="1" applyAlignment="1" applyProtection="1">
      <alignment horizontal="center" wrapText="1"/>
      <protection locked="0"/>
    </xf>
    <xf numFmtId="165" fontId="15" fillId="0" borderId="0" xfId="2" applyNumberFormat="1" applyFont="1" applyFill="1" applyBorder="1" applyAlignment="1" applyProtection="1">
      <alignment horizontal="center" wrapText="1"/>
      <protection locked="0"/>
    </xf>
    <xf numFmtId="166" fontId="15" fillId="0" borderId="0" xfId="4" applyNumberFormat="1" applyFont="1" applyFill="1" applyBorder="1" applyAlignment="1" applyProtection="1">
      <alignment horizontal="center" wrapText="1"/>
    </xf>
    <xf numFmtId="166" fontId="15" fillId="0" borderId="0" xfId="2" applyNumberFormat="1" applyFont="1" applyFill="1" applyBorder="1" applyAlignment="1" applyProtection="1">
      <alignment horizontal="center" wrapText="1"/>
    </xf>
    <xf numFmtId="165" fontId="15" fillId="0" borderId="0" xfId="0" applyNumberFormat="1" applyFont="1" applyFill="1" applyBorder="1" applyAlignment="1" applyProtection="1">
      <alignment horizontal="center" wrapText="1"/>
      <protection locked="0"/>
    </xf>
    <xf numFmtId="166" fontId="15" fillId="0" borderId="0" xfId="0" applyNumberFormat="1" applyFont="1" applyFill="1" applyBorder="1" applyAlignment="1" applyProtection="1">
      <alignment horizontal="center" wrapText="1"/>
    </xf>
    <xf numFmtId="165" fontId="15" fillId="0" borderId="0" xfId="4" applyNumberFormat="1" applyFont="1" applyFill="1" applyBorder="1" applyAlignment="1" applyProtection="1">
      <alignment horizontal="center" vertical="center" wrapText="1"/>
      <protection locked="0"/>
    </xf>
    <xf numFmtId="166" fontId="17" fillId="7" borderId="0" xfId="4" applyNumberFormat="1" applyFont="1" applyFill="1" applyBorder="1" applyAlignment="1" applyProtection="1">
      <alignment horizontal="center" wrapText="1"/>
    </xf>
    <xf numFmtId="166" fontId="15" fillId="6" borderId="0" xfId="4" applyNumberFormat="1" applyFont="1" applyFill="1" applyBorder="1" applyAlignment="1" applyProtection="1">
      <alignment horizontal="center" wrapText="1"/>
    </xf>
    <xf numFmtId="165" fontId="20" fillId="0" borderId="0" xfId="4" applyNumberFormat="1" applyFont="1" applyFill="1" applyBorder="1" applyAlignment="1" applyProtection="1">
      <alignment horizontal="center" vertical="center" wrapText="1"/>
      <protection locked="0"/>
    </xf>
    <xf numFmtId="165" fontId="18" fillId="0" borderId="0" xfId="4" applyNumberFormat="1" applyFont="1" applyFill="1" applyBorder="1" applyAlignment="1" applyProtection="1">
      <alignment horizontal="center" vertical="center" wrapText="1"/>
      <protection locked="0"/>
    </xf>
    <xf numFmtId="165" fontId="21" fillId="0" borderId="0" xfId="4" applyNumberFormat="1" applyFont="1" applyFill="1" applyBorder="1" applyAlignment="1" applyProtection="1">
      <alignment horizontal="center" vertical="center" wrapText="1"/>
      <protection locked="0"/>
    </xf>
    <xf numFmtId="166" fontId="21" fillId="0" borderId="0" xfId="4" applyNumberFormat="1" applyFont="1" applyFill="1" applyBorder="1" applyAlignment="1" applyProtection="1">
      <alignment horizontal="center" wrapText="1"/>
    </xf>
    <xf numFmtId="166" fontId="21" fillId="0" borderId="0" xfId="4" applyNumberFormat="1" applyFont="1" applyBorder="1" applyAlignment="1" applyProtection="1">
      <alignment horizontal="center" wrapText="1"/>
    </xf>
    <xf numFmtId="166" fontId="15" fillId="0" borderId="0" xfId="4" applyNumberFormat="1" applyFont="1" applyBorder="1" applyAlignment="1" applyProtection="1">
      <alignment horizontal="center" wrapText="1"/>
    </xf>
    <xf numFmtId="166" fontId="7" fillId="0" borderId="0" xfId="4" applyNumberFormat="1" applyFont="1" applyBorder="1" applyAlignment="1" applyProtection="1">
      <alignment horizontal="center" wrapText="1"/>
    </xf>
    <xf numFmtId="0" fontId="11" fillId="0" borderId="0" xfId="0" applyFont="1" applyBorder="1" applyAlignment="1" applyProtection="1">
      <alignment horizontal="center" wrapText="1"/>
    </xf>
    <xf numFmtId="166" fontId="7" fillId="0" borderId="0" xfId="4" applyNumberFormat="1" applyFont="1" applyFill="1" applyBorder="1" applyAlignment="1" applyProtection="1">
      <alignment horizontal="center" wrapText="1"/>
    </xf>
    <xf numFmtId="0" fontId="11" fillId="0" borderId="0" xfId="0" applyFont="1" applyFill="1" applyBorder="1" applyAlignment="1" applyProtection="1">
      <alignment horizontal="center" wrapText="1"/>
    </xf>
    <xf numFmtId="166" fontId="7" fillId="0" borderId="0" xfId="8" applyNumberFormat="1" applyFont="1" applyFill="1" applyBorder="1" applyAlignment="1" applyProtection="1">
      <alignment horizontal="center" wrapText="1"/>
    </xf>
    <xf numFmtId="166" fontId="9" fillId="0" borderId="0" xfId="8" applyNumberFormat="1" applyFont="1" applyFill="1" applyBorder="1" applyAlignment="1" applyProtection="1">
      <alignment horizontal="center" wrapText="1"/>
    </xf>
    <xf numFmtId="165" fontId="11" fillId="0" borderId="0" xfId="0" applyNumberFormat="1" applyFont="1" applyFill="1" applyBorder="1" applyAlignment="1" applyProtection="1">
      <alignment horizontal="center" wrapText="1"/>
    </xf>
    <xf numFmtId="165" fontId="11" fillId="0" borderId="0" xfId="0" applyNumberFormat="1" applyFont="1" applyBorder="1" applyAlignment="1" applyProtection="1">
      <alignment horizontal="center" wrapText="1"/>
    </xf>
  </cellXfs>
  <cellStyles count="19">
    <cellStyle name="Comma" xfId="6" builtinId="3"/>
    <cellStyle name="Currency" xfId="4" builtinId="4"/>
    <cellStyle name="Currency 2" xfId="8" xr:uid="{00000000-0005-0000-0000-000002000000}"/>
    <cellStyle name="Currency 2 2" xfId="10" xr:uid="{00000000-0005-0000-0000-000003000000}"/>
    <cellStyle name="Currency 2 2 2" xfId="16" xr:uid="{00000000-0005-0000-0000-000004000000}"/>
    <cellStyle name="Currency 2 3" xfId="12" xr:uid="{00000000-0005-0000-0000-000005000000}"/>
    <cellStyle name="Currency 2 3 2" xfId="18" xr:uid="{00000000-0005-0000-0000-000006000000}"/>
    <cellStyle name="Currency 2 4" xfId="14" xr:uid="{00000000-0005-0000-0000-000007000000}"/>
    <cellStyle name="Normal" xfId="0" builtinId="0"/>
    <cellStyle name="Normal 2" xfId="5" xr:uid="{00000000-0005-0000-0000-000009000000}"/>
    <cellStyle name="Normal 3" xfId="7" xr:uid="{00000000-0005-0000-0000-00000A000000}"/>
    <cellStyle name="Normal 3 2" xfId="9" xr:uid="{00000000-0005-0000-0000-00000B000000}"/>
    <cellStyle name="Normal 3 2 2" xfId="15" xr:uid="{00000000-0005-0000-0000-00000C000000}"/>
    <cellStyle name="Normal 3 3" xfId="11" xr:uid="{00000000-0005-0000-0000-00000D000000}"/>
    <cellStyle name="Normal 3 3 2" xfId="17" xr:uid="{00000000-0005-0000-0000-00000E000000}"/>
    <cellStyle name="Normal 3 4" xfId="13" xr:uid="{00000000-0005-0000-0000-00000F000000}"/>
    <cellStyle name="Normal_07-08 POs" xfId="1" xr:uid="{00000000-0005-0000-0000-000010000000}"/>
    <cellStyle name="Normal_Sheet1" xfId="2" xr:uid="{00000000-0005-0000-0000-000011000000}"/>
    <cellStyle name="Normal_Sheet3 (2)" xfId="3" xr:uid="{00000000-0005-0000-0000-000012000000}"/>
  </cellStyles>
  <dxfs count="40">
    <dxf>
      <numFmt numFmtId="165" formatCode="&quot;$&quot;#,##0"/>
      <alignment horizontal="center" vertical="center" textRotation="0" wrapText="1" indent="0" justifyLastLine="0" shrinkToFit="0" readingOrder="0"/>
    </dxf>
    <dxf>
      <numFmt numFmtId="165" formatCode="&quot;$&quot;#,##0"/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/>
        <vertAlign val="baseline"/>
        <sz val="14"/>
        <color indexed="8"/>
        <name val="Arial"/>
        <family val="2"/>
        <scheme val="none"/>
      </font>
      <numFmt numFmtId="164" formatCode="&quot;$&quot;#,##0.0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alignment vertical="center" textRotation="0" wrapText="1" indent="0" justifyLastLine="0" shrinkToFit="0" readingOrder="0"/>
    </dxf>
    <dxf>
      <alignment vertical="center" textRotation="0" indent="0" justifyLastLine="0" shrinkToFit="0" readingOrder="0"/>
    </dxf>
    <dxf>
      <alignment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numFmt numFmtId="165" formatCode="&quot;$&quot;#,##0"/>
      <alignment horizontal="center" textRotation="0" wrapText="1" indent="0" justifyLastLine="0" shrinkToFit="0" readingOrder="0"/>
    </dxf>
    <dxf>
      <numFmt numFmtId="165" formatCode="&quot;$&quot;#,##0"/>
      <alignment horizontal="center" textRotation="0" wrapText="1" indent="0" justifyLastLine="0" shrinkToFit="0" readingOrder="0"/>
    </dxf>
    <dxf>
      <alignment textRotation="0" wrapText="1" indent="0" justifyLastLine="0" shrinkToFit="0" readingOrder="0"/>
    </dxf>
    <dxf>
      <alignment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numFmt numFmtId="165" formatCode="&quot;$&quot;#,##0"/>
      <alignment horizont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/>
        <vertAlign val="baseline"/>
        <sz val="14"/>
        <color auto="1"/>
        <name val="Arial"/>
        <family val="2"/>
        <scheme val="none"/>
      </font>
      <numFmt numFmtId="165" formatCode="&quot;$&quot;#,##0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protection locked="0" hidden="0"/>
    </dxf>
    <dxf>
      <alignment textRotation="0" wrapText="1" indent="0" justifyLastLine="0" shrinkToFit="0" readingOrder="0"/>
    </dxf>
    <dxf>
      <alignment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165" formatCode="&quot;$&quot;#,##0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/>
        <vertAlign val="baseline"/>
        <sz val="14"/>
        <color auto="1"/>
        <name val="Arial"/>
        <family val="2"/>
        <scheme val="none"/>
      </font>
      <numFmt numFmtId="165" formatCode="&quot;$&quot;#,##0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protection locked="0" hidden="0"/>
    </dxf>
    <dxf>
      <alignment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numFmt numFmtId="165" formatCode="&quot;$&quot;#,##0"/>
      <alignment horizont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/>
        <vertAlign val="baseline"/>
        <sz val="14"/>
        <color auto="1"/>
        <name val="Arial"/>
        <family val="2"/>
        <scheme val="none"/>
      </font>
      <numFmt numFmtId="165" formatCode="&quot;$&quot;#,##0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164" formatCode="&quot;$&quot;#,##0.0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protection locked="0" hidden="0"/>
    </dxf>
    <dxf>
      <alignment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numFmt numFmtId="165" formatCode="&quot;$&quot;#,##0"/>
      <alignment horizontal="center" textRotation="0" wrapText="1" indent="0" justifyLastLine="0" shrinkToFit="0" readingOrder="0"/>
    </dxf>
    <dxf>
      <numFmt numFmtId="165" formatCode="&quot;$&quot;#,##0"/>
      <alignment horizontal="center" textRotation="0" wrapText="1" indent="0" justifyLastLine="0" shrinkToFit="0" readingOrder="0"/>
    </dxf>
    <dxf>
      <alignment textRotation="0" wrapText="1" indent="0" justifyLastLine="0" shrinkToFit="0" readingOrder="0"/>
    </dxf>
    <dxf>
      <alignment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165" formatCode="&quot;$&quot;#,##0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/>
        <vertAlign val="baseline"/>
        <sz val="14"/>
        <color auto="1"/>
        <name val="Arial"/>
        <family val="2"/>
        <scheme val="none"/>
      </font>
      <numFmt numFmtId="165" formatCode="&quot;$&quot;#,##0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protection locked="0" hidden="0"/>
    </dxf>
    <dxf>
      <alignment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numFmt numFmtId="165" formatCode="&quot;$&quot;#,##0"/>
      <alignment horizontal="center" textRotation="0" wrapText="1" indent="0" justifyLastLine="0" shrinkToFit="0" readingOrder="0"/>
    </dxf>
    <dxf>
      <numFmt numFmtId="165" formatCode="&quot;$&quot;#,##0"/>
      <alignment horizontal="center" textRotation="0" wrapText="1" indent="0" justifyLastLine="0" shrinkToFit="0" readingOrder="0"/>
    </dxf>
    <dxf>
      <alignment textRotation="0" wrapText="1" indent="0" justifyLastLine="0" shrinkToFit="0" readingOrder="0"/>
    </dxf>
    <dxf>
      <alignment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165" formatCode="&quot;$&quot;#,##0"/>
      <fill>
        <patternFill patternType="none">
          <fgColor indexed="64"/>
          <bgColor indexed="65"/>
        </patternFill>
      </fill>
      <alignment horizont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165" formatCode="&quot;$&quot;#,##0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14" formatCode="0.00%"/>
      <alignment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protection locked="0" hidden="0"/>
    </dxf>
    <dxf>
      <alignment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2" defaultTableStyle="TableStyleMedium9" defaultPivotStyle="PivotStyleLight16">
    <tableStyle name="Table Style 1" pivot="0" count="0" xr9:uid="{3A4F3B03-98A7-4D5B-A3B7-56C40F1BCAF7}"/>
    <tableStyle name="Table Style 2" pivot="0" count="0" xr9:uid="{33B5BADF-6260-48CD-839B-511EBAD4F442}"/>
  </tableStyles>
  <colors>
    <mruColors>
      <color rgb="FFE26B0A"/>
      <color rgb="FF00FFFF"/>
      <color rgb="FF6EB2E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990FCE7-5879-4BE2-B837-1719FBB711C6}" name="FundBalance" displayName="FundBalance" ref="A2:D3" totalsRowShown="0" headerRowDxfId="39">
  <tableColumns count="4">
    <tableColumn id="1" xr3:uid="{358D73FA-95DB-4B39-B6B8-4EEFE1D8623C}" name="FUND BALANCE" dataDxfId="38" dataCellStyle="Normal_Sheet1"/>
    <tableColumn id="2" xr3:uid="{49623DF7-D8E6-407E-953A-FDB2110BD0A1}" name="Prior Year as of 6/30/2010" dataDxfId="37" dataCellStyle="Normal_Sheet1"/>
    <tableColumn id="3" xr3:uid="{690F88F3-010D-4B61-9536-2E0FE9C6A14C}" name="Budget _x000a_FY 20/21" dataDxfId="36" dataCellStyle="Normal_Sheet3 (2)"/>
    <tableColumn id="4" xr3:uid="{CBD2EEF0-6E31-45B3-996D-153FBC9C5626}" name="YTD as of June 30, 2021" dataDxfId="35" dataCellStyle="Currency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E54FD2D-AD9A-452D-AA56-FCAE247B652B}" name="NonMatch" displayName="NonMatch" ref="A12:D14" totalsRowShown="0" headerRowDxfId="34">
  <tableColumns count="4">
    <tableColumn id="1" xr3:uid="{CD4FAF2A-5BA7-4E32-B8AF-267DE39F9FA1}" name="NON-MATCHABLE EXPENSES" dataDxfId="33"/>
    <tableColumn id="2" xr3:uid="{EE545464-0BFB-4D05-B0DC-22781146EACC}" name="Prior Year as of 6/30/2010">
      <calculatedColumnFormula>SUM(B12:B12)</calculatedColumnFormula>
    </tableColumn>
    <tableColumn id="3" xr3:uid="{A6ACEA23-0272-40FC-9965-F2ED8E52AA2E}" name="Budget _x000a_FY 20/21" dataDxfId="32"/>
    <tableColumn id="4" xr3:uid="{66ADD190-4EEC-40FF-B5F8-B03395607FFA}" name="YTD as of June 30, 2021" dataDxfId="31">
      <calculatedColumnFormula>D12</calculatedColumnFormula>
    </tableColumn>
  </tableColumns>
  <tableStyleInfo name="Table Style 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8840B1AA-E6A2-4CC7-9329-764B7F0C8B7A}" name="CurrentIncome" displayName="CurrentIncome" ref="A5:D10" totalsRowShown="0" headerRowDxfId="30">
  <tableColumns count="4">
    <tableColumn id="1" xr3:uid="{62F0F6B8-7960-43C5-937A-22F85EF82794}" name="CURRENT INCOME" dataDxfId="29" dataCellStyle="Normal_Sheet1"/>
    <tableColumn id="2" xr3:uid="{5303E885-B1AC-4714-BDEB-752A1094C7E9}" name="Prior Year as of 6/30/2010"/>
    <tableColumn id="3" xr3:uid="{9B92BE2F-2EDC-43D8-8A5C-EE451F21DFD1}" name="Budget _x000a_FY 20/21" dataDxfId="28" dataCellStyle="Currency"/>
    <tableColumn id="4" xr3:uid="{AD8B17CC-4AB6-49EA-8E17-EC194AE8B2ED}" name="YTD as of June 30, 2021" dataDxfId="27" dataCellStyle="Currency"/>
  </tableColumns>
  <tableStyleInfo name="Table Style 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F5148150-5250-4247-80EB-E5EA23EAB5C3}" name="AdjustedIncome" displayName="AdjustedIncome" ref="A16:D19" totalsRowShown="0" headerRowDxfId="26">
  <tableColumns count="4">
    <tableColumn id="1" xr3:uid="{8E4B2EEA-0E53-4EC2-999C-903744834CDB}" name="ADJUSTED INCOME + FEDERAL MATCH" dataDxfId="25"/>
    <tableColumn id="2" xr3:uid="{1A5E3BDA-4562-407E-96F2-2BB8B64225EB}" name="Prior Year as of 6/30/2010"/>
    <tableColumn id="3" xr3:uid="{74BE734A-4A05-4D11-A4EF-78A20FC1E72A}" name="Budget _x000a_FY 20/21" dataDxfId="24"/>
    <tableColumn id="4" xr3:uid="{43935886-90FE-45AE-A0A1-594C6DDC8DDA}" name="YTD as of June 30, 2021" dataDxfId="23"/>
  </tableColumns>
  <tableStyleInfo name="Table Style 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D39779D0-AF1F-463D-B70A-834ADFC85939}" name="NewLocations" displayName="NewLocations" ref="A22:D28" totalsRowShown="0" headerRowDxfId="22">
  <tableColumns count="4">
    <tableColumn id="1" xr3:uid="{326BE19D-2591-4B7D-9C2E-B7213449980B}" name="NEW LOCATIONS:" dataDxfId="21"/>
    <tableColumn id="2" xr3:uid="{E21E16E2-B342-494B-BC4B-C84BAAC64A4E}" name="Prior Year as of 6/30/2010" dataDxfId="20"/>
    <tableColumn id="3" xr3:uid="{E3174073-92DC-4406-8F63-B62D19E09A03}" name="Budget _x000a_FY 20/21" dataDxfId="19" dataCellStyle="Currency"/>
    <tableColumn id="4" xr3:uid="{164FC215-47CD-4971-AA04-2180979D96D6}" name="YTD as of June 30, 2021" dataDxfId="18"/>
  </tableColumns>
  <tableStyleInfo name="Table Style 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2F9DF70A-84DC-47B3-99A7-78290B1CB1AB}" name="RemodeledReno" displayName="RemodeledReno" ref="A30:D36" totalsRowShown="0" headerRowDxfId="17">
  <tableColumns count="4">
    <tableColumn id="1" xr3:uid="{C38CF7ED-FEEA-4EF4-A42E-002782CD0447}" name="REMODELED/RENOVATIONS:" dataDxfId="16"/>
    <tableColumn id="2" xr3:uid="{74047E1B-2EF6-49EB-A80A-182447EF51BF}" name="Prior Year as of 6/30/2010"/>
    <tableColumn id="3" xr3:uid="{CBC374A5-5006-4B4B-BD7C-36E558E7D2BB}" name="Budget _x000a_FY 20/21" dataDxfId="15" dataCellStyle="Currency"/>
    <tableColumn id="4" xr3:uid="{1B293227-08F3-496C-976B-73FCCE451575}" name="YTD as of June 30, 2021" dataDxfId="14"/>
  </tableColumns>
  <tableStyleInfo name="Table Style 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B62F87DB-2EEE-4D9C-BBCE-2C574C78EF48}" name="EquipmentReplacements" displayName="EquipmentReplacements" ref="A38:D47" totalsRowShown="0" headerRowDxfId="13">
  <tableColumns count="4">
    <tableColumn id="1" xr3:uid="{07F4516B-6F45-4ABE-807A-C2996487D81E}" name="EQUIPMENT REPLACEMENTS FOR EXISTING LOCATIONS:" dataDxfId="12"/>
    <tableColumn id="2" xr3:uid="{E26AF254-4DA7-4BC0-8862-153245A7F7BD}" name="Prior Year as of 6/30/2010"/>
    <tableColumn id="3" xr3:uid="{23B9019D-1E48-4D19-98F0-6E0D55BE2EEC}" name="Budget _x000a_FY 20/21" dataDxfId="11" dataCellStyle="Currency"/>
    <tableColumn id="4" xr3:uid="{40DC4764-705C-47A8-ADE8-400A64FBC3E8}" name="YTD as of June 30, 2021" dataDxfId="10"/>
  </tableColumns>
  <tableStyleInfo name="Table Style 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57BBCCF0-9CED-4EB0-90AD-420CE9DB7F36}" name="ManagementServices" displayName="ManagementServices" ref="A49:D53" totalsRowShown="0" headerRowDxfId="9">
  <tableColumns count="4">
    <tableColumn id="1" xr3:uid="{99277304-E998-46BA-B570-447689CDD53E}" name="MANAGEMENT SERVICES:" dataDxfId="8"/>
    <tableColumn id="2" xr3:uid="{D49C672E-018E-4328-AF3D-EC83D7185168}" name="Prior Year as of 6/30/2010"/>
    <tableColumn id="3" xr3:uid="{D3BA58B4-0C3E-418D-B27F-3328B5B5C378}" name="Budget _x000a_FY 20/21" dataDxfId="7"/>
    <tableColumn id="4" xr3:uid="{6234BA6E-4D4E-4CDD-875C-4B153DAB7DA2}" name="YTD as of June 30, 2021" dataDxfId="6"/>
  </tableColumns>
  <tableStyleInfo name="Table Style 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5C473672-C20C-4199-AFCA-44CF6967C9B8}" name="Totals" displayName="Totals" ref="A55:D57" totalsRowShown="0" headerRowDxfId="5" dataDxfId="4">
  <tableColumns count="4">
    <tableColumn id="1" xr3:uid="{4CFB091A-97F1-4F63-BD7C-CBB7332FE656}" name="DESCRIPTION" dataDxfId="3"/>
    <tableColumn id="2" xr3:uid="{00CDC291-EBE8-4832-A9DD-0D0E4675903C}" name="Prior Year as of 6/30/2010" dataDxfId="2" dataCellStyle="Normal_07-08 POs"/>
    <tableColumn id="3" xr3:uid="{12A95F19-4CAB-44DA-8BC7-395EFBE892F2}" name="Budget _x000a_FY 20/21" dataDxfId="1">
      <calculatedColumnFormula>+C55*0.213</calculatedColumnFormula>
    </tableColumn>
    <tableColumn id="4" xr3:uid="{74169326-C352-486E-873D-3453D9521CD1}" name="YTD as of June 30, 2021" dataDxfId="0">
      <calculatedColumnFormula>+D55*0.213</calculatedColumnFormula>
    </tableColumn>
  </tableColumns>
  <tableStyleInfo name="Table Style 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6.xml"/><Relationship Id="rId3" Type="http://schemas.openxmlformats.org/officeDocument/2006/relationships/table" Target="../tables/table1.xml"/><Relationship Id="rId7" Type="http://schemas.openxmlformats.org/officeDocument/2006/relationships/table" Target="../tables/table5.xml"/><Relationship Id="rId12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4.xml"/><Relationship Id="rId11" Type="http://schemas.openxmlformats.org/officeDocument/2006/relationships/table" Target="../tables/table9.xml"/><Relationship Id="rId5" Type="http://schemas.openxmlformats.org/officeDocument/2006/relationships/table" Target="../tables/table3.xml"/><Relationship Id="rId10" Type="http://schemas.openxmlformats.org/officeDocument/2006/relationships/table" Target="../tables/table8.xml"/><Relationship Id="rId4" Type="http://schemas.openxmlformats.org/officeDocument/2006/relationships/table" Target="../tables/table2.xml"/><Relationship Id="rId9" Type="http://schemas.openxmlformats.org/officeDocument/2006/relationships/table" Target="../tables/table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H86"/>
  <sheetViews>
    <sheetView tabSelected="1" view="pageBreakPreview" zoomScale="90" zoomScaleNormal="90" zoomScaleSheetLayoutView="90" workbookViewId="0"/>
  </sheetViews>
  <sheetFormatPr defaultColWidth="8.921875" defaultRowHeight="14" x14ac:dyDescent="0.3"/>
  <cols>
    <col min="1" max="1" width="63.07421875" style="72" customWidth="1"/>
    <col min="2" max="2" width="17.61328125" style="72" hidden="1" customWidth="1"/>
    <col min="3" max="3" width="17.61328125" style="113" customWidth="1"/>
    <col min="4" max="4" width="17.61328125" style="107" customWidth="1"/>
    <col min="5" max="5" width="12" style="7" customWidth="1"/>
    <col min="6" max="6" width="12.07421875" style="7" bestFit="1" customWidth="1"/>
    <col min="7" max="7" width="8.921875" style="7"/>
    <col min="8" max="8" width="11.84375" style="7" bestFit="1" customWidth="1"/>
    <col min="9" max="16384" width="8.921875" style="7"/>
  </cols>
  <sheetData>
    <row r="1" spans="1:6" ht="57" customHeight="1" x14ac:dyDescent="0.4">
      <c r="A1" s="5" t="s">
        <v>32</v>
      </c>
      <c r="B1" s="6"/>
      <c r="C1" s="6"/>
      <c r="D1" s="6"/>
    </row>
    <row r="2" spans="1:6" ht="38" customHeight="1" x14ac:dyDescent="0.4">
      <c r="A2" s="8" t="s">
        <v>25</v>
      </c>
      <c r="B2" s="9" t="s">
        <v>23</v>
      </c>
      <c r="C2" s="10" t="s">
        <v>38</v>
      </c>
      <c r="D2" s="11" t="s">
        <v>34</v>
      </c>
    </row>
    <row r="3" spans="1:6" ht="18" customHeight="1" x14ac:dyDescent="0.4">
      <c r="A3" s="12" t="s">
        <v>33</v>
      </c>
      <c r="B3" s="13"/>
      <c r="C3" s="81">
        <v>0</v>
      </c>
      <c r="D3" s="82">
        <v>4545509.1800000006</v>
      </c>
      <c r="E3" s="14"/>
    </row>
    <row r="4" spans="1:6" ht="10" customHeight="1" x14ac:dyDescent="0.4">
      <c r="A4" s="15"/>
      <c r="B4" s="16"/>
      <c r="C4" s="83"/>
      <c r="D4" s="84"/>
      <c r="E4" s="14"/>
    </row>
    <row r="5" spans="1:6" s="18" customFormat="1" ht="38" customHeight="1" x14ac:dyDescent="0.4">
      <c r="A5" s="8" t="s">
        <v>36</v>
      </c>
      <c r="B5" s="9" t="s">
        <v>23</v>
      </c>
      <c r="C5" s="10" t="s">
        <v>38</v>
      </c>
      <c r="D5" s="11" t="s">
        <v>34</v>
      </c>
      <c r="E5" s="17"/>
    </row>
    <row r="6" spans="1:6" ht="18" customHeight="1" x14ac:dyDescent="0.35">
      <c r="A6" s="12" t="s">
        <v>1</v>
      </c>
      <c r="B6" s="19">
        <v>1191700.72</v>
      </c>
      <c r="C6" s="81">
        <v>0</v>
      </c>
      <c r="D6" s="85">
        <v>84717.08</v>
      </c>
      <c r="F6" s="20"/>
    </row>
    <row r="7" spans="1:6" ht="18" customHeight="1" x14ac:dyDescent="0.35">
      <c r="A7" s="12" t="s">
        <v>2</v>
      </c>
      <c r="B7" s="21">
        <v>90754.29</v>
      </c>
      <c r="C7" s="81">
        <v>0</v>
      </c>
      <c r="D7" s="85">
        <f>14309.82+3496.74</f>
        <v>17806.559999999998</v>
      </c>
    </row>
    <row r="8" spans="1:6" ht="18" customHeight="1" x14ac:dyDescent="0.35">
      <c r="A8" s="12" t="s">
        <v>3</v>
      </c>
      <c r="B8" s="22">
        <v>182683.74</v>
      </c>
      <c r="C8" s="81">
        <v>0</v>
      </c>
      <c r="D8" s="85">
        <f>5515+5176.45-872869.6+59425.49</f>
        <v>-802752.66</v>
      </c>
    </row>
    <row r="9" spans="1:6" ht="18" customHeight="1" x14ac:dyDescent="0.35">
      <c r="A9" s="12" t="s">
        <v>4</v>
      </c>
      <c r="B9" s="23">
        <v>14872.59</v>
      </c>
      <c r="C9" s="81">
        <v>0</v>
      </c>
      <c r="D9" s="85">
        <f>1137.9+4637.35</f>
        <v>5775.25</v>
      </c>
      <c r="F9" s="24"/>
    </row>
    <row r="10" spans="1:6" ht="18" customHeight="1" x14ac:dyDescent="0.4">
      <c r="A10" s="25" t="s">
        <v>5</v>
      </c>
      <c r="B10" s="26">
        <f>SUM(B6:B9)</f>
        <v>1480011.34</v>
      </c>
      <c r="C10" s="86">
        <v>1620000</v>
      </c>
      <c r="D10" s="86">
        <f>SUM(D6:D9)</f>
        <v>-694453.77</v>
      </c>
      <c r="E10" s="27"/>
      <c r="F10" s="28"/>
    </row>
    <row r="11" spans="1:6" ht="10" customHeight="1" x14ac:dyDescent="0.35">
      <c r="A11" s="29"/>
      <c r="B11" s="30"/>
      <c r="C11" s="87"/>
      <c r="D11" s="87"/>
    </row>
    <row r="12" spans="1:6" s="18" customFormat="1" ht="38" customHeight="1" x14ac:dyDescent="0.4">
      <c r="A12" s="8" t="s">
        <v>24</v>
      </c>
      <c r="B12" s="9" t="s">
        <v>23</v>
      </c>
      <c r="C12" s="10" t="s">
        <v>38</v>
      </c>
      <c r="D12" s="11" t="s">
        <v>34</v>
      </c>
    </row>
    <row r="13" spans="1:6" ht="18" customHeight="1" x14ac:dyDescent="0.35">
      <c r="A13" s="12" t="s">
        <v>6</v>
      </c>
      <c r="B13" s="22">
        <v>413730</v>
      </c>
      <c r="C13" s="81">
        <v>0</v>
      </c>
      <c r="D13" s="88">
        <v>329504.45</v>
      </c>
      <c r="E13" s="27"/>
    </row>
    <row r="14" spans="1:6" ht="18" customHeight="1" x14ac:dyDescent="0.4">
      <c r="A14" s="25" t="s">
        <v>7</v>
      </c>
      <c r="B14" s="31">
        <f>SUM(B13:B13)</f>
        <v>413730</v>
      </c>
      <c r="C14" s="86">
        <v>445000</v>
      </c>
      <c r="D14" s="86">
        <f>D13</f>
        <v>329504.45</v>
      </c>
    </row>
    <row r="15" spans="1:6" ht="10" customHeight="1" x14ac:dyDescent="0.4">
      <c r="A15" s="32"/>
      <c r="B15" s="33"/>
      <c r="C15" s="87"/>
      <c r="D15" s="87"/>
    </row>
    <row r="16" spans="1:6" s="34" customFormat="1" ht="38" customHeight="1" x14ac:dyDescent="0.4">
      <c r="A16" s="8" t="s">
        <v>8</v>
      </c>
      <c r="B16" s="9" t="s">
        <v>23</v>
      </c>
      <c r="C16" s="10" t="s">
        <v>38</v>
      </c>
      <c r="D16" s="11" t="s">
        <v>34</v>
      </c>
    </row>
    <row r="17" spans="1:8" s="18" customFormat="1" ht="35" x14ac:dyDescent="0.35">
      <c r="A17" s="78" t="s">
        <v>26</v>
      </c>
      <c r="B17" s="79">
        <f>B10-B14</f>
        <v>1066281.3400000001</v>
      </c>
      <c r="C17" s="89">
        <f>C10-C14</f>
        <v>1175000</v>
      </c>
      <c r="D17" s="90">
        <f>D10-D14</f>
        <v>-1023958.22</v>
      </c>
      <c r="H17" s="80"/>
    </row>
    <row r="18" spans="1:8" ht="17.5" x14ac:dyDescent="0.35">
      <c r="A18" s="35" t="s">
        <v>9</v>
      </c>
      <c r="B18" s="36">
        <f>B19-B17</f>
        <v>3939734.3407511739</v>
      </c>
      <c r="C18" s="85">
        <f>C19-C17</f>
        <v>4341431.924882629</v>
      </c>
      <c r="D18" s="91">
        <f>D19-D17</f>
        <v>-3783357.36685446</v>
      </c>
      <c r="H18" s="24"/>
    </row>
    <row r="19" spans="1:8" ht="18" customHeight="1" x14ac:dyDescent="0.4">
      <c r="A19" s="37" t="s">
        <v>27</v>
      </c>
      <c r="B19" s="38">
        <f>B17/0.213</f>
        <v>5006015.6807511738</v>
      </c>
      <c r="C19" s="86">
        <f>C17/0.213</f>
        <v>5516431.924882629</v>
      </c>
      <c r="D19" s="92">
        <f>D17/0.213</f>
        <v>-4807315.5868544597</v>
      </c>
      <c r="H19" s="24"/>
    </row>
    <row r="20" spans="1:8" ht="10" customHeight="1" x14ac:dyDescent="0.35">
      <c r="A20" s="29"/>
      <c r="B20" s="33"/>
      <c r="C20" s="87"/>
      <c r="D20" s="87"/>
    </row>
    <row r="21" spans="1:8" ht="23.4" customHeight="1" x14ac:dyDescent="0.4">
      <c r="A21" s="39" t="s">
        <v>21</v>
      </c>
      <c r="B21" s="40"/>
      <c r="C21" s="41"/>
      <c r="D21" s="41"/>
    </row>
    <row r="22" spans="1:8" s="18" customFormat="1" ht="38" customHeight="1" x14ac:dyDescent="0.4">
      <c r="A22" s="42" t="s">
        <v>10</v>
      </c>
      <c r="B22" s="9" t="s">
        <v>23</v>
      </c>
      <c r="C22" s="10" t="s">
        <v>38</v>
      </c>
      <c r="D22" s="11" t="s">
        <v>34</v>
      </c>
    </row>
    <row r="23" spans="1:8" ht="18" customHeight="1" x14ac:dyDescent="0.4">
      <c r="A23" s="43" t="s">
        <v>14</v>
      </c>
      <c r="B23" s="44"/>
      <c r="C23" s="81">
        <v>0</v>
      </c>
      <c r="D23" s="81">
        <v>0</v>
      </c>
    </row>
    <row r="24" spans="1:8" ht="18" customHeight="1" x14ac:dyDescent="0.35">
      <c r="A24" s="43" t="s">
        <v>11</v>
      </c>
      <c r="B24" s="22">
        <v>4580</v>
      </c>
      <c r="C24" s="81">
        <v>0</v>
      </c>
      <c r="D24" s="81">
        <v>0</v>
      </c>
    </row>
    <row r="25" spans="1:8" ht="18" customHeight="1" x14ac:dyDescent="0.35">
      <c r="A25" s="43" t="s">
        <v>15</v>
      </c>
      <c r="B25" s="22"/>
      <c r="C25" s="81">
        <v>0</v>
      </c>
      <c r="D25" s="81">
        <v>0</v>
      </c>
    </row>
    <row r="26" spans="1:8" ht="18" customHeight="1" x14ac:dyDescent="0.35">
      <c r="A26" s="43" t="s">
        <v>12</v>
      </c>
      <c r="B26" s="22">
        <v>7230.65</v>
      </c>
      <c r="C26" s="81">
        <v>0</v>
      </c>
      <c r="D26" s="88">
        <v>0</v>
      </c>
    </row>
    <row r="27" spans="1:8" ht="18" customHeight="1" x14ac:dyDescent="0.35">
      <c r="A27" s="43" t="s">
        <v>16</v>
      </c>
      <c r="B27" s="22"/>
      <c r="C27" s="81">
        <v>0</v>
      </c>
      <c r="D27" s="88">
        <v>0</v>
      </c>
    </row>
    <row r="28" spans="1:8" ht="18" customHeight="1" x14ac:dyDescent="0.4">
      <c r="A28" s="25" t="s">
        <v>5</v>
      </c>
      <c r="B28" s="45">
        <f>SUM(B24:B26)</f>
        <v>11810.65</v>
      </c>
      <c r="C28" s="86">
        <v>365000</v>
      </c>
      <c r="D28" s="92">
        <f>SUM(D23:D27)</f>
        <v>0</v>
      </c>
    </row>
    <row r="29" spans="1:8" ht="10" customHeight="1" x14ac:dyDescent="0.4">
      <c r="A29" s="46"/>
      <c r="B29" s="47"/>
      <c r="C29" s="93"/>
      <c r="D29" s="94"/>
    </row>
    <row r="30" spans="1:8" s="18" customFormat="1" ht="38" customHeight="1" x14ac:dyDescent="0.4">
      <c r="A30" s="42" t="s">
        <v>13</v>
      </c>
      <c r="B30" s="9" t="s">
        <v>23</v>
      </c>
      <c r="C30" s="10" t="s">
        <v>38</v>
      </c>
      <c r="D30" s="11" t="s">
        <v>34</v>
      </c>
    </row>
    <row r="31" spans="1:8" ht="18" customHeight="1" x14ac:dyDescent="0.4">
      <c r="A31" s="43" t="s">
        <v>14</v>
      </c>
      <c r="B31" s="44"/>
      <c r="C31" s="81">
        <v>0</v>
      </c>
      <c r="D31" s="81">
        <v>0</v>
      </c>
    </row>
    <row r="32" spans="1:8" ht="18" customHeight="1" x14ac:dyDescent="0.4">
      <c r="A32" s="43" t="s">
        <v>11</v>
      </c>
      <c r="B32" s="48"/>
      <c r="C32" s="81">
        <v>0</v>
      </c>
      <c r="D32" s="81">
        <v>0</v>
      </c>
    </row>
    <row r="33" spans="1:4" ht="18" customHeight="1" x14ac:dyDescent="0.4">
      <c r="A33" s="43" t="s">
        <v>15</v>
      </c>
      <c r="B33" s="48"/>
      <c r="C33" s="81">
        <v>0</v>
      </c>
      <c r="D33" s="81">
        <v>11003.18</v>
      </c>
    </row>
    <row r="34" spans="1:4" ht="18" customHeight="1" x14ac:dyDescent="0.35">
      <c r="A34" s="43" t="s">
        <v>12</v>
      </c>
      <c r="B34" s="22">
        <v>110</v>
      </c>
      <c r="C34" s="81">
        <v>0</v>
      </c>
      <c r="D34" s="81">
        <v>0</v>
      </c>
    </row>
    <row r="35" spans="1:4" ht="18" customHeight="1" x14ac:dyDescent="0.35">
      <c r="A35" s="43" t="s">
        <v>16</v>
      </c>
      <c r="B35" s="22"/>
      <c r="C35" s="81">
        <v>0</v>
      </c>
      <c r="D35" s="81">
        <v>0</v>
      </c>
    </row>
    <row r="36" spans="1:4" ht="18" customHeight="1" x14ac:dyDescent="0.4">
      <c r="A36" s="25" t="s">
        <v>5</v>
      </c>
      <c r="B36" s="49">
        <f>SUM(B34)</f>
        <v>110</v>
      </c>
      <c r="C36" s="86">
        <v>200000</v>
      </c>
      <c r="D36" s="95">
        <f>SUM(D31:D35)</f>
        <v>11003.18</v>
      </c>
    </row>
    <row r="37" spans="1:4" ht="10" customHeight="1" x14ac:dyDescent="0.4">
      <c r="A37" s="46"/>
      <c r="B37" s="50"/>
      <c r="C37" s="93"/>
      <c r="D37" s="96"/>
    </row>
    <row r="38" spans="1:4" s="18" customFormat="1" ht="36" x14ac:dyDescent="0.4">
      <c r="A38" s="42" t="s">
        <v>37</v>
      </c>
      <c r="B38" s="9" t="s">
        <v>23</v>
      </c>
      <c r="C38" s="10" t="s">
        <v>38</v>
      </c>
      <c r="D38" s="11" t="s">
        <v>34</v>
      </c>
    </row>
    <row r="39" spans="1:4" ht="18" customHeight="1" x14ac:dyDescent="0.35">
      <c r="A39" s="43" t="s">
        <v>14</v>
      </c>
      <c r="B39" s="22">
        <v>80801.820000000007</v>
      </c>
      <c r="C39" s="81">
        <v>0</v>
      </c>
      <c r="D39" s="85">
        <v>275774.37</v>
      </c>
    </row>
    <row r="40" spans="1:4" ht="18" customHeight="1" x14ac:dyDescent="0.35">
      <c r="A40" s="43" t="s">
        <v>11</v>
      </c>
      <c r="B40" s="22">
        <v>317688.09000000003</v>
      </c>
      <c r="C40" s="81">
        <v>0</v>
      </c>
      <c r="D40" s="85">
        <v>172407.95</v>
      </c>
    </row>
    <row r="41" spans="1:4" ht="18" customHeight="1" x14ac:dyDescent="0.35">
      <c r="A41" s="43" t="s">
        <v>15</v>
      </c>
      <c r="B41" s="22">
        <v>370529.24</v>
      </c>
      <c r="C41" s="81">
        <v>0</v>
      </c>
      <c r="D41" s="85">
        <v>519281.96</v>
      </c>
    </row>
    <row r="42" spans="1:4" ht="18" customHeight="1" x14ac:dyDescent="0.35">
      <c r="A42" s="43" t="s">
        <v>16</v>
      </c>
      <c r="B42" s="22">
        <v>57592.13</v>
      </c>
      <c r="C42" s="81">
        <v>0</v>
      </c>
      <c r="D42" s="85">
        <v>0</v>
      </c>
    </row>
    <row r="43" spans="1:4" ht="18" customHeight="1" x14ac:dyDescent="0.35">
      <c r="A43" s="43" t="s">
        <v>12</v>
      </c>
      <c r="B43" s="22">
        <v>17514.39</v>
      </c>
      <c r="C43" s="81">
        <v>0</v>
      </c>
      <c r="D43" s="85">
        <v>0</v>
      </c>
    </row>
    <row r="44" spans="1:4" ht="18" customHeight="1" x14ac:dyDescent="0.35">
      <c r="A44" s="43" t="s">
        <v>29</v>
      </c>
      <c r="B44" s="22"/>
      <c r="C44" s="81">
        <v>0</v>
      </c>
      <c r="D44" s="85">
        <v>0</v>
      </c>
    </row>
    <row r="45" spans="1:4" ht="18" customHeight="1" x14ac:dyDescent="0.4">
      <c r="A45" s="25" t="s">
        <v>5</v>
      </c>
      <c r="B45" s="49">
        <f>SUM(B39:B43)</f>
        <v>844125.67</v>
      </c>
      <c r="C45" s="86">
        <v>3000000</v>
      </c>
      <c r="D45" s="86">
        <f>SUM(D39:D44)</f>
        <v>967464.28</v>
      </c>
    </row>
    <row r="46" spans="1:4" s="18" customFormat="1" ht="38" customHeight="1" x14ac:dyDescent="0.35">
      <c r="A46" s="51" t="s">
        <v>20</v>
      </c>
      <c r="B46" s="52">
        <v>44243.32</v>
      </c>
      <c r="C46" s="97">
        <v>60000</v>
      </c>
      <c r="D46" s="97">
        <v>24380.73</v>
      </c>
    </row>
    <row r="47" spans="1:4" s="18" customFormat="1" ht="38" customHeight="1" x14ac:dyDescent="0.35">
      <c r="A47" s="51" t="s">
        <v>19</v>
      </c>
      <c r="B47" s="52">
        <v>1843197.31</v>
      </c>
      <c r="C47" s="97">
        <v>2100000</v>
      </c>
      <c r="D47" s="97">
        <v>1574535.53</v>
      </c>
    </row>
    <row r="48" spans="1:4" ht="10" customHeight="1" x14ac:dyDescent="0.4">
      <c r="A48" s="53"/>
      <c r="B48" s="54"/>
      <c r="C48" s="98"/>
      <c r="D48" s="98"/>
    </row>
    <row r="49" spans="1:6" s="18" customFormat="1" ht="38" customHeight="1" x14ac:dyDescent="0.4">
      <c r="A49" s="42" t="s">
        <v>17</v>
      </c>
      <c r="B49" s="9" t="s">
        <v>23</v>
      </c>
      <c r="C49" s="10" t="s">
        <v>38</v>
      </c>
      <c r="D49" s="11" t="s">
        <v>34</v>
      </c>
    </row>
    <row r="50" spans="1:6" ht="18" customHeight="1" x14ac:dyDescent="0.4">
      <c r="A50" s="55" t="s">
        <v>22</v>
      </c>
      <c r="B50" s="22">
        <v>95023.35</v>
      </c>
      <c r="C50" s="82">
        <v>105000</v>
      </c>
      <c r="D50" s="82">
        <v>117058.33</v>
      </c>
    </row>
    <row r="51" spans="1:6" ht="18" customHeight="1" x14ac:dyDescent="0.4">
      <c r="A51" s="55" t="s">
        <v>18</v>
      </c>
      <c r="B51" s="21">
        <v>39975</v>
      </c>
      <c r="C51" s="86">
        <v>67000</v>
      </c>
      <c r="D51" s="86">
        <f>12902+1166</f>
        <v>14068</v>
      </c>
      <c r="E51" s="1"/>
    </row>
    <row r="52" spans="1:6" s="18" customFormat="1" ht="18" customHeight="1" x14ac:dyDescent="0.35">
      <c r="A52" s="56" t="s">
        <v>5</v>
      </c>
      <c r="B52" s="57">
        <f>SUM(B50:B51)</f>
        <v>134998.35</v>
      </c>
      <c r="C52" s="97">
        <f>SUM(C50:C51)</f>
        <v>172000</v>
      </c>
      <c r="D52" s="97">
        <f>D50+D51</f>
        <v>131126.33000000002</v>
      </c>
    </row>
    <row r="53" spans="1:6" s="18" customFormat="1" ht="38" customHeight="1" x14ac:dyDescent="0.35">
      <c r="A53" s="58" t="s">
        <v>31</v>
      </c>
      <c r="B53" s="59">
        <f>+SUM( B34,B24:B26, B39:B43, B46+B47,B50:B51)</f>
        <v>2878485.3000000003</v>
      </c>
      <c r="C53" s="97">
        <f>+C28+C36+C45+C46+C47+C52</f>
        <v>5897000</v>
      </c>
      <c r="D53" s="97">
        <f>+D28+D36+D45+D46+D47+D52</f>
        <v>2708510.0500000003</v>
      </c>
      <c r="E53" s="60"/>
      <c r="F53" s="60"/>
    </row>
    <row r="54" spans="1:6" ht="10" customHeight="1" x14ac:dyDescent="0.4">
      <c r="A54" s="61"/>
      <c r="B54" s="62"/>
      <c r="C54" s="99"/>
      <c r="D54" s="99"/>
    </row>
    <row r="55" spans="1:6" s="18" customFormat="1" ht="38" customHeight="1" x14ac:dyDescent="0.4">
      <c r="A55" s="42" t="s">
        <v>0</v>
      </c>
      <c r="B55" s="9" t="s">
        <v>23</v>
      </c>
      <c r="C55" s="10" t="s">
        <v>38</v>
      </c>
      <c r="D55" s="11" t="s">
        <v>34</v>
      </c>
    </row>
    <row r="56" spans="1:6" s="18" customFormat="1" ht="38" customHeight="1" x14ac:dyDescent="0.35">
      <c r="A56" s="56" t="s">
        <v>30</v>
      </c>
      <c r="B56" s="59"/>
      <c r="C56" s="100">
        <f>+C19-C53</f>
        <v>-380568.07511737105</v>
      </c>
      <c r="D56" s="101">
        <f>+D19-D53</f>
        <v>-7515825.6368544605</v>
      </c>
      <c r="E56" s="60"/>
    </row>
    <row r="57" spans="1:6" s="18" customFormat="1" ht="38" customHeight="1" x14ac:dyDescent="0.35">
      <c r="A57" s="63" t="s">
        <v>28</v>
      </c>
      <c r="B57" s="59"/>
      <c r="C57" s="102">
        <f>+C56*0.213</f>
        <v>-81061.000000000029</v>
      </c>
      <c r="D57" s="97">
        <f>+D56*0.213</f>
        <v>-1600870.8606499999</v>
      </c>
      <c r="E57" s="64"/>
      <c r="F57" s="64"/>
    </row>
    <row r="58" spans="1:6" ht="10" customHeight="1" x14ac:dyDescent="0.85">
      <c r="A58" s="65"/>
      <c r="B58" s="47"/>
      <c r="C58" s="103"/>
      <c r="D58" s="93"/>
      <c r="E58" s="20"/>
      <c r="F58" s="20"/>
    </row>
    <row r="59" spans="1:6" s="69" customFormat="1" ht="35" x14ac:dyDescent="0.85">
      <c r="A59" s="66" t="s">
        <v>35</v>
      </c>
      <c r="B59" s="67"/>
      <c r="C59" s="104"/>
      <c r="D59" s="105"/>
      <c r="E59" s="68"/>
    </row>
    <row r="60" spans="1:6" x14ac:dyDescent="0.3">
      <c r="A60" s="70"/>
      <c r="B60" s="71"/>
      <c r="C60" s="106"/>
    </row>
    <row r="61" spans="1:6" s="74" customFormat="1" x14ac:dyDescent="0.3">
      <c r="A61" s="73"/>
      <c r="B61" s="2"/>
      <c r="C61" s="108"/>
      <c r="D61" s="109"/>
    </row>
    <row r="62" spans="1:6" s="74" customFormat="1" x14ac:dyDescent="0.3">
      <c r="A62" s="4"/>
      <c r="B62" s="3"/>
      <c r="C62" s="109"/>
      <c r="D62" s="109"/>
    </row>
    <row r="63" spans="1:6" s="74" customFormat="1" ht="15" customHeight="1" x14ac:dyDescent="0.3">
      <c r="A63" s="4"/>
      <c r="B63" s="75"/>
      <c r="C63" s="110"/>
      <c r="D63" s="109"/>
    </row>
    <row r="64" spans="1:6" s="74" customFormat="1" ht="15" customHeight="1" x14ac:dyDescent="0.3">
      <c r="A64" s="4"/>
      <c r="B64" s="76"/>
      <c r="C64" s="111"/>
      <c r="D64" s="109"/>
    </row>
    <row r="65" spans="1:4" s="74" customFormat="1" ht="15" customHeight="1" x14ac:dyDescent="0.3">
      <c r="A65" s="4"/>
      <c r="B65" s="76"/>
      <c r="C65" s="111"/>
      <c r="D65" s="109"/>
    </row>
    <row r="66" spans="1:4" s="74" customFormat="1" x14ac:dyDescent="0.3">
      <c r="A66" s="4"/>
      <c r="B66" s="76"/>
      <c r="C66" s="111"/>
      <c r="D66" s="109"/>
    </row>
    <row r="67" spans="1:4" s="74" customFormat="1" x14ac:dyDescent="0.3">
      <c r="A67" s="4"/>
      <c r="B67" s="76"/>
      <c r="C67" s="111"/>
      <c r="D67" s="109"/>
    </row>
    <row r="68" spans="1:4" s="74" customFormat="1" ht="15" customHeight="1" x14ac:dyDescent="0.3">
      <c r="A68" s="4"/>
      <c r="B68" s="76"/>
      <c r="C68" s="111"/>
      <c r="D68" s="109"/>
    </row>
    <row r="69" spans="1:4" s="74" customFormat="1" x14ac:dyDescent="0.3">
      <c r="A69" s="4"/>
      <c r="B69" s="77"/>
      <c r="C69" s="111"/>
      <c r="D69" s="109"/>
    </row>
    <row r="70" spans="1:4" s="74" customFormat="1" x14ac:dyDescent="0.3">
      <c r="A70" s="4"/>
      <c r="B70" s="76"/>
      <c r="C70" s="110"/>
      <c r="D70" s="109"/>
    </row>
    <row r="71" spans="1:4" s="74" customFormat="1" x14ac:dyDescent="0.3">
      <c r="A71" s="4"/>
      <c r="B71" s="77"/>
      <c r="C71" s="111"/>
      <c r="D71" s="109"/>
    </row>
    <row r="72" spans="1:4" s="74" customFormat="1" x14ac:dyDescent="0.3">
      <c r="A72" s="4"/>
      <c r="B72" s="76"/>
      <c r="C72" s="110"/>
      <c r="D72" s="109"/>
    </row>
    <row r="73" spans="1:4" s="74" customFormat="1" x14ac:dyDescent="0.3">
      <c r="A73" s="4"/>
      <c r="B73" s="76"/>
      <c r="C73" s="110"/>
      <c r="D73" s="109"/>
    </row>
    <row r="74" spans="1:4" s="74" customFormat="1" x14ac:dyDescent="0.3">
      <c r="A74" s="4"/>
      <c r="B74" s="76"/>
      <c r="C74" s="111"/>
      <c r="D74" s="109"/>
    </row>
    <row r="75" spans="1:4" s="74" customFormat="1" x14ac:dyDescent="0.3">
      <c r="A75" s="4"/>
      <c r="B75" s="76"/>
      <c r="C75" s="111"/>
      <c r="D75" s="109"/>
    </row>
    <row r="76" spans="1:4" s="74" customFormat="1" x14ac:dyDescent="0.3">
      <c r="A76" s="4"/>
      <c r="B76" s="76"/>
      <c r="C76" s="111"/>
      <c r="D76" s="109"/>
    </row>
    <row r="77" spans="1:4" s="74" customFormat="1" x14ac:dyDescent="0.3">
      <c r="A77" s="4"/>
      <c r="B77" s="76"/>
      <c r="C77" s="111"/>
      <c r="D77" s="109"/>
    </row>
    <row r="78" spans="1:4" s="74" customFormat="1" x14ac:dyDescent="0.3">
      <c r="A78" s="4"/>
      <c r="B78" s="76"/>
      <c r="C78" s="111"/>
      <c r="D78" s="109"/>
    </row>
    <row r="79" spans="1:4" s="74" customFormat="1" x14ac:dyDescent="0.3">
      <c r="A79" s="4"/>
      <c r="B79" s="76"/>
      <c r="C79" s="111"/>
      <c r="D79" s="109"/>
    </row>
    <row r="80" spans="1:4" s="74" customFormat="1" x14ac:dyDescent="0.3">
      <c r="A80" s="4"/>
      <c r="B80" s="76"/>
      <c r="C80" s="111"/>
      <c r="D80" s="109"/>
    </row>
    <row r="81" spans="1:4" s="74" customFormat="1" x14ac:dyDescent="0.3">
      <c r="A81" s="4"/>
      <c r="B81" s="77"/>
      <c r="C81" s="111"/>
      <c r="D81" s="109"/>
    </row>
    <row r="82" spans="1:4" s="74" customFormat="1" x14ac:dyDescent="0.3">
      <c r="A82" s="4"/>
      <c r="B82" s="76"/>
      <c r="C82" s="110"/>
      <c r="D82" s="109"/>
    </row>
    <row r="83" spans="1:4" s="74" customFormat="1" x14ac:dyDescent="0.3">
      <c r="A83" s="4"/>
      <c r="B83" s="77"/>
      <c r="C83" s="111"/>
      <c r="D83" s="109"/>
    </row>
    <row r="84" spans="1:4" s="74" customFormat="1" x14ac:dyDescent="0.3">
      <c r="A84" s="4"/>
      <c r="B84" s="4"/>
      <c r="C84" s="112"/>
      <c r="D84" s="109"/>
    </row>
    <row r="85" spans="1:4" s="74" customFormat="1" x14ac:dyDescent="0.3">
      <c r="A85" s="4"/>
      <c r="B85" s="4"/>
      <c r="C85" s="112"/>
      <c r="D85" s="109"/>
    </row>
    <row r="86" spans="1:4" s="74" customFormat="1" x14ac:dyDescent="0.3">
      <c r="A86" s="4"/>
      <c r="B86" s="4"/>
      <c r="C86" s="112"/>
      <c r="D86" s="109"/>
    </row>
  </sheetData>
  <sheetProtection selectLockedCells="1"/>
  <phoneticPr fontId="0" type="noConversion"/>
  <dataValidations count="15">
    <dataValidation allowBlank="1" showInputMessage="1" showErrorMessage="1" promptTitle="Prior Year as of 6/30/2010" prompt="Set Aside Fund Balance 6/30/2020" sqref="B4" xr:uid="{0D937ABB-2E61-4DE5-AF08-968EE6E23BEF}"/>
    <dataValidation allowBlank="1" showInputMessage="1" showErrorMessage="1" promptTitle="Prior Year as of 6/30/2010" prompt="Matched Expenditures / Obligations Section Heading" sqref="B21" xr:uid="{FF9C268A-7C25-4ACC-A133-889A1C3FB0B4}"/>
    <dataValidation allowBlank="1" showInputMessage="1" showErrorMessage="1" promptTitle="Budget Fiscal Year 20/21" prompt="Set Aside Fund Balance 6/30/2020" sqref="C4" xr:uid="{D99793C0-B55A-4E94-AD6D-00D58F800F2E}"/>
    <dataValidation allowBlank="1" showInputMessage="1" showErrorMessage="1" promptTitle="Prior Year as of 6/30/2010" prompt="Net Current Available - Unmatched Set Aside" sqref="B58" xr:uid="{543A2496-7A89-4C97-95A6-6D103D7E8BFC}"/>
    <dataValidation allowBlank="1" showInputMessage="1" showErrorMessage="1" promptTitle="Budget Fiscal Year 20 / 21" prompt="Net Current Available - Unmatched Set Aside" sqref="C58" xr:uid="{4F2141F2-6629-43D9-B8E7-5C03A128C9E9}"/>
    <dataValidation allowBlank="1" showInputMessage="1" showErrorMessage="1" promptTitle="YTD as of June 30, 2021" prompt="Net Current Available - Unmatched Set Aside" sqref="D58" xr:uid="{79C1317C-882B-4EEB-8F52-5733FE152331}"/>
    <dataValidation allowBlank="1" showInputMessage="1" showErrorMessage="1" promptTitle="Prior Year as of 6/30/2010" prompt="Remodeled / Renovations Total" sqref="B37" xr:uid="{33328AF7-6363-4AA3-BBBA-9FA266EF0E96}"/>
    <dataValidation allowBlank="1" showInputMessage="1" showErrorMessage="1" promptTitle="Budget Fiscal Year 20 / 21" prompt="Remodeled / Renovations Total" sqref="C37" xr:uid="{24B071FB-FE47-4D6E-A773-F0BF93368F87}"/>
    <dataValidation allowBlank="1" showInputMessage="1" showErrorMessage="1" promptTitle="YTD as of June 30, 2021" prompt="Remodeled / Renovations Total" sqref="D37" xr:uid="{27224EA2-774C-4BF5-879C-8028A0548778}"/>
    <dataValidation allowBlank="1" showInputMessage="1" showErrorMessage="1" promptTitle="Prior Year as of 6/30/2010" prompt="New Locations Total" sqref="B29" xr:uid="{1D58B39C-CC5B-47E0-8849-53FE8BE916E4}"/>
    <dataValidation allowBlank="1" showInputMessage="1" showErrorMessage="1" promptTitle="Budget Fiscal Year 20 / 21" prompt="New Locations Total" sqref="C29" xr:uid="{EAC75448-3F14-42A9-BA97-764704C50FB6}"/>
    <dataValidation allowBlank="1" showInputMessage="1" showErrorMessage="1" promptTitle="YTD as of June 30, 2021" prompt="New Locations Total" sqref="D29" xr:uid="{9726AB75-AB18-4FF3-97EB-93481D389B63}"/>
    <dataValidation allowBlank="1" showInputMessage="1" showErrorMessage="1" promptTitle="Budget Fiscal Year 20 / 21" prompt="Matched Expenditures / Obligations Section" sqref="C21" xr:uid="{51CB7BBC-802E-49B9-B32D-8AAE4D29B525}"/>
    <dataValidation allowBlank="1" showInputMessage="1" showErrorMessage="1" promptTitle="YTD as of June 30, 2021" prompt="Set Aside Fund Balance - 6/30/2020" sqref="D4" xr:uid="{4EC04834-77FA-4459-8A4F-15C0C8CDC56E}"/>
    <dataValidation allowBlank="1" showInputMessage="1" showErrorMessage="1" promptTitle="YTD as of June 30, 2021" prompt="Matched Expenditures / Obligations Section" sqref="D21" xr:uid="{B9E3B46A-89D0-487B-959A-088C6142744E}"/>
  </dataValidations>
  <pageMargins left="0.36" right="0.23" top="0.49" bottom="1.21" header="0.19" footer="0.12"/>
  <pageSetup scale="85" fitToHeight="2" orientation="portrait" r:id="rId1"/>
  <headerFooter alignWithMargins="0">
    <oddFooter>&amp;R&amp;8&amp;D</oddFooter>
  </headerFooter>
  <rowBreaks count="1" manualBreakCount="1">
    <brk id="37" max="16383" man="1"/>
  </rowBreaks>
  <legacyDrawing r:id="rId2"/>
  <tableParts count="9">
    <tablePart r:id="rId3"/>
    <tablePart r:id="rId4"/>
    <tablePart r:id="rId5"/>
    <tablePart r:id="rId6"/>
    <tablePart r:id="rId7"/>
    <tablePart r:id="rId8"/>
    <tablePart r:id="rId9"/>
    <tablePart r:id="rId10"/>
    <tablePart r:id="rId1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0BFA7C2A11AC141BE8E076ACF60A1D9" ma:contentTypeVersion="13" ma:contentTypeDescription="Create a new document." ma:contentTypeScope="" ma:versionID="29ea3e8a8ece31c672777c97f4777b24">
  <xsd:schema xmlns:xsd="http://www.w3.org/2001/XMLSchema" xmlns:xs="http://www.w3.org/2001/XMLSchema" xmlns:p="http://schemas.microsoft.com/office/2006/metadata/properties" xmlns:ns1="http://schemas.microsoft.com/sharepoint/v3" xmlns:ns3="3acc54ae-9bb4-478b-a641-54f80bd066dd" xmlns:ns4="1fd249b8-a61d-4cf8-be8c-21f2df33c989" targetNamespace="http://schemas.microsoft.com/office/2006/metadata/properties" ma:root="true" ma:fieldsID="2f00416e4d94048196f004f76241c7c3" ns1:_="" ns3:_="" ns4:_="">
    <xsd:import namespace="http://schemas.microsoft.com/sharepoint/v3"/>
    <xsd:import namespace="3acc54ae-9bb4-478b-a641-54f80bd066dd"/>
    <xsd:import namespace="1fd249b8-a61d-4cf8-be8c-21f2df33c989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1:_ip_UnifiedCompliancePolicyProperties" minOccurs="0"/>
                <xsd:element ref="ns1:_ip_UnifiedCompliancePolicyUIAction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3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4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cc54ae-9bb4-478b-a641-54f80bd066d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d249b8-a61d-4cf8-be8c-21f2df33c98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A20C4DE-DB5B-4FDB-B5D8-5CADC12961F9}">
  <ds:schemaRefs>
    <ds:schemaRef ds:uri="1fd249b8-a61d-4cf8-be8c-21f2df33c989"/>
    <ds:schemaRef ds:uri="http://purl.org/dc/terms/"/>
    <ds:schemaRef ds:uri="http://www.w3.org/XML/1998/namespace"/>
    <ds:schemaRef ds:uri="3acc54ae-9bb4-478b-a641-54f80bd066dd"/>
    <ds:schemaRef ds:uri="http://schemas.microsoft.com/office/2006/documentManagement/types"/>
    <ds:schemaRef ds:uri="http://schemas.microsoft.com/sharepoint/v3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73870D71-4990-4129-84D4-C5FD550E9D2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7C9ADAB-7F86-4283-BFA3-F30F78620A5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3acc54ae-9bb4-478b-a641-54f80bd066dd"/>
    <ds:schemaRef ds:uri="1fd249b8-a61d-4cf8-be8c-21f2df33c98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9</vt:i4>
      </vt:variant>
    </vt:vector>
  </HeadingPairs>
  <TitlesOfParts>
    <vt:vector size="10" baseType="lpstr">
      <vt:lpstr>Aside Expense Report FY 2020 21</vt:lpstr>
      <vt:lpstr>ColumnTitleAdjustedIncomeandFederalMatch..D19</vt:lpstr>
      <vt:lpstr>ColumnTitleCurrentIncome..D10</vt:lpstr>
      <vt:lpstr>ColumnTitleDescription..D57</vt:lpstr>
      <vt:lpstr>ColumnTitleEquipmentReplacementsforexistinglocations..D47</vt:lpstr>
      <vt:lpstr>ColumnTitleFundBalance..D3</vt:lpstr>
      <vt:lpstr>ColumnTitleManagementServices..D53</vt:lpstr>
      <vt:lpstr>ColumnTitleNewLocations..D28</vt:lpstr>
      <vt:lpstr>ColumnTitleNonMatchableExpenses..D14</vt:lpstr>
      <vt:lpstr>ColumnTitleRemodeledRenovations..D36</vt:lpstr>
    </vt:vector>
  </TitlesOfParts>
  <Company>State of California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SET - ASIDE EXPENSE REPORT  FY 2020/21</dc:title>
  <dc:creator>nkawamot</dc:creator>
  <cp:lastModifiedBy>Munyer, Kathleen L@DOR</cp:lastModifiedBy>
  <cp:lastPrinted>2021-11-23T16:19:48Z</cp:lastPrinted>
  <dcterms:created xsi:type="dcterms:W3CDTF">2010-07-29T00:49:55Z</dcterms:created>
  <dcterms:modified xsi:type="dcterms:W3CDTF">2022-02-25T21:39:41Z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0x010100E0BFA7C2A11AC141BE8E076ACF60A1D9</vt:lpwstr>
  </property>
</Properties>
</file>