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G:\CentralOffice\ILCAD\CCEPD\YLF\2025 - YLF\Governance Meetings\November 2024\"/>
    </mc:Choice>
  </mc:AlternateContent>
  <xr:revisionPtr revIDLastSave="0" documentId="13_ncr:1_{551F9AB9-936E-404D-9312-4DF3F091AD93}" xr6:coauthVersionLast="47" xr6:coauthVersionMax="47" xr10:uidLastSave="{00000000-0000-0000-0000-000000000000}"/>
  <bookViews>
    <workbookView xWindow="9705" yWindow="330" windowWidth="16275" windowHeight="14265" xr2:uid="{13223947-CD9E-40FA-B4B8-8298DD75D9C5}"/>
  </bookViews>
  <sheets>
    <sheet name="2025 YLF" sheetId="1" r:id="rId1"/>
  </sheets>
  <definedNames>
    <definedName name="_Hlk15567807" localSheetId="0">'2025 YLF'!#REF!</definedName>
    <definedName name="_Hlk7169491" localSheetId="0">'2025 YLF'!#REF!</definedName>
    <definedName name="_xlnm.Print_Area" localSheetId="0">'2025 YLF'!$A$1:$G$61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0" i="1" l="1"/>
  <c r="E59" i="1"/>
  <c r="E58" i="1"/>
  <c r="E57" i="1"/>
  <c r="E56" i="1"/>
  <c r="E55" i="1"/>
  <c r="D54" i="1"/>
  <c r="C54" i="1"/>
  <c r="E53" i="1"/>
  <c r="E52" i="1"/>
  <c r="D51" i="1"/>
  <c r="C51" i="1"/>
  <c r="C61" i="1" s="1"/>
  <c r="E50" i="1"/>
  <c r="E49" i="1"/>
  <c r="E48" i="1"/>
  <c r="E47" i="1"/>
  <c r="D46" i="1"/>
  <c r="C46" i="1"/>
  <c r="E46" i="1" s="1"/>
  <c r="E45" i="1"/>
  <c r="E44" i="1"/>
  <c r="E43" i="1"/>
  <c r="E42" i="1"/>
  <c r="D41" i="1"/>
  <c r="E41" i="1" s="1"/>
  <c r="C41" i="1"/>
  <c r="E40" i="1"/>
  <c r="D39" i="1"/>
  <c r="C39" i="1"/>
  <c r="E39" i="1" s="1"/>
  <c r="E38" i="1"/>
  <c r="E37" i="1"/>
  <c r="E36" i="1"/>
  <c r="E35" i="1"/>
  <c r="E34" i="1"/>
  <c r="E33" i="1"/>
  <c r="E32" i="1"/>
  <c r="E31" i="1"/>
  <c r="E30" i="1"/>
  <c r="D30" i="1"/>
  <c r="C30" i="1"/>
  <c r="D28" i="1"/>
  <c r="C28" i="1"/>
  <c r="C5" i="1" s="1"/>
  <c r="C6" i="1"/>
  <c r="D61" i="1" l="1"/>
  <c r="C8" i="1" s="1"/>
  <c r="E54" i="1"/>
  <c r="E61" i="1"/>
  <c r="C7" i="1"/>
  <c r="C9" i="1"/>
  <c r="E51" i="1"/>
</calcChain>
</file>

<file path=xl/sharedStrings.xml><?xml version="1.0" encoding="utf-8"?>
<sst xmlns="http://schemas.openxmlformats.org/spreadsheetml/2006/main" count="116" uniqueCount="115">
  <si>
    <t>2025 Youth Leadership Forum for Students With Disabilities</t>
  </si>
  <si>
    <t>July 13 - 19, 2025</t>
  </si>
  <si>
    <t>Estimated Budget and Expenses for 60 Delegates, revised as of 10/1/2024</t>
  </si>
  <si>
    <t>Table 1 of 4: Type</t>
  </si>
  <si>
    <t>2024 Summary</t>
  </si>
  <si>
    <t>Amount</t>
  </si>
  <si>
    <t>Item 1</t>
  </si>
  <si>
    <t>Pledged/Curent Funding</t>
  </si>
  <si>
    <t>Item 2</t>
  </si>
  <si>
    <t>Current/Received Funding</t>
  </si>
  <si>
    <t>Item 3</t>
  </si>
  <si>
    <t xml:space="preserve">Budgeted Operational Estimated Expenses </t>
  </si>
  <si>
    <t>Item 4</t>
  </si>
  <si>
    <t>Actual Operational Expenses To Date</t>
  </si>
  <si>
    <t>Item 5</t>
  </si>
  <si>
    <t>Total of Remaining Funding To Be Raised</t>
  </si>
  <si>
    <t>Item 6</t>
  </si>
  <si>
    <t>Remaining Balance to be carried over to 2026</t>
  </si>
  <si>
    <t>Table 2 of 4:  Type</t>
  </si>
  <si>
    <t>Partners/Sponsors</t>
  </si>
  <si>
    <t>Pledged Funding for Hybrid YLF</t>
  </si>
  <si>
    <t>Revenue (Funding Received)</t>
  </si>
  <si>
    <t>Income - 1</t>
  </si>
  <si>
    <t>Carryover from 2025 (YLF private sponsorship/donations)</t>
  </si>
  <si>
    <t>Income - 2</t>
  </si>
  <si>
    <t>California Department of Education</t>
  </si>
  <si>
    <t>Income - 3</t>
  </si>
  <si>
    <t>Department of Rehabilitation ($XXXX per consumer x XX)</t>
  </si>
  <si>
    <t>Income - 4</t>
  </si>
  <si>
    <t>CA Workforce Development Board</t>
  </si>
  <si>
    <t>Income - 5</t>
  </si>
  <si>
    <t>Department of Developmental Services</t>
  </si>
  <si>
    <t>Income - 6</t>
  </si>
  <si>
    <t>Department of Social Services</t>
  </si>
  <si>
    <t>Income - 7</t>
  </si>
  <si>
    <t>Sutter Health</t>
  </si>
  <si>
    <t>Income - 8</t>
  </si>
  <si>
    <t>Molina Healthcare</t>
  </si>
  <si>
    <t>Income - 9</t>
  </si>
  <si>
    <t>Association of CA State Employees with Disabilities</t>
  </si>
  <si>
    <t>Income - 10</t>
  </si>
  <si>
    <t>Elevance Health (Anthem)</t>
  </si>
  <si>
    <t>Income - 11</t>
  </si>
  <si>
    <t>Disability Rights California</t>
  </si>
  <si>
    <t>Income - 12</t>
  </si>
  <si>
    <t>Catherine Campisi and Ralph Black</t>
  </si>
  <si>
    <t>Income - 13</t>
  </si>
  <si>
    <t>Health Net</t>
  </si>
  <si>
    <t>Income - 14</t>
  </si>
  <si>
    <t>Scott Richmond (in honor of Denise Richmond)</t>
  </si>
  <si>
    <t>Income - 15</t>
  </si>
  <si>
    <t>CalABLE</t>
  </si>
  <si>
    <t>Income - 16</t>
  </si>
  <si>
    <t>CKB Mentoring Luncheon Ticket Sales</t>
  </si>
  <si>
    <t>Income Total</t>
  </si>
  <si>
    <t>Table 3 of 4:  Type</t>
  </si>
  <si>
    <t>Operational Category</t>
  </si>
  <si>
    <t>Estimated Budgeted Operational Expense</t>
  </si>
  <si>
    <t>Current Actual Operational Expenses</t>
  </si>
  <si>
    <t>Balance</t>
  </si>
  <si>
    <t>STAFFING</t>
  </si>
  <si>
    <t>Expense - 1</t>
  </si>
  <si>
    <t>Personal Care Attendants</t>
  </si>
  <si>
    <t>Expense - 2</t>
  </si>
  <si>
    <t>Nurse</t>
  </si>
  <si>
    <t>Expense - 3</t>
  </si>
  <si>
    <t>ASL Interpreting Services</t>
  </si>
  <si>
    <t>Expense - 4</t>
  </si>
  <si>
    <t>Real-Time Text Captioning Services</t>
  </si>
  <si>
    <t>Expense - 5</t>
  </si>
  <si>
    <t>Trainer/Speaker/Presenters Fees (includes travel)</t>
  </si>
  <si>
    <t>Expense - 6</t>
  </si>
  <si>
    <t>Fiduciary Agent/Accountant</t>
  </si>
  <si>
    <t>Expense - 7</t>
  </si>
  <si>
    <t>Volunteer Staff Stipends (includes travel)</t>
  </si>
  <si>
    <t>Expense - 8</t>
  </si>
  <si>
    <t>Audio/Video Team</t>
  </si>
  <si>
    <t>TRAVEL</t>
  </si>
  <si>
    <t>Expense - 9</t>
  </si>
  <si>
    <t>Travel - Delegates</t>
  </si>
  <si>
    <t>VENUE AND FOOD</t>
  </si>
  <si>
    <t>Expense - 10</t>
  </si>
  <si>
    <t>CSUS Dining Commons Contract</t>
  </si>
  <si>
    <t>Expense - 11</t>
  </si>
  <si>
    <t>Other On-Site Meals, Snacks, Misc. Dietary Needs</t>
  </si>
  <si>
    <t>Expense - 12</t>
  </si>
  <si>
    <t>On-site Staff/Delegate Lunch Stipends, Travel Stipends</t>
  </si>
  <si>
    <t>Expense - 13</t>
  </si>
  <si>
    <t>CSUS Contract: lodging, mtg space, parking, etc.</t>
  </si>
  <si>
    <t>CKB MENTORING LUNCHEON</t>
  </si>
  <si>
    <t>Expense - 14</t>
  </si>
  <si>
    <t>Food</t>
  </si>
  <si>
    <t>Expense - 15</t>
  </si>
  <si>
    <t>Decorations and Supplies</t>
  </si>
  <si>
    <t>Expense - 16</t>
  </si>
  <si>
    <t>Venue</t>
  </si>
  <si>
    <t>Expense - 17</t>
  </si>
  <si>
    <t>Speakers/Trainers/Presenters</t>
  </si>
  <si>
    <t>SECURITY</t>
  </si>
  <si>
    <t>Expense - 18</t>
  </si>
  <si>
    <t>Night Security (5 @ $500)</t>
  </si>
  <si>
    <t>Expense - 19</t>
  </si>
  <si>
    <t>Staff fingerprint/background process ($XXX per x XX)</t>
  </si>
  <si>
    <t>MISC</t>
  </si>
  <si>
    <t>Expense - 20</t>
  </si>
  <si>
    <t>Medical Equipment and Supplies</t>
  </si>
  <si>
    <t>Expense - 21</t>
  </si>
  <si>
    <t>Workbooks, Mailings, T-shirts, Games, Misc.</t>
  </si>
  <si>
    <t>Expense - 22</t>
  </si>
  <si>
    <t>Marketing &amp; Outreach (Delegate/Staff Interviews, Networking Events, Canva Account)</t>
  </si>
  <si>
    <t>Expense - 23</t>
  </si>
  <si>
    <t>Regional Events</t>
  </si>
  <si>
    <t>Movers</t>
  </si>
  <si>
    <t>Expense - 24</t>
  </si>
  <si>
    <t>Storage Unit Rental ($346.20 monthly)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</si>
</sst>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12" x14ac:knownFonts="1">
    <font>
      <sz val="12"/>
      <color theme="1"/>
      <name val="Arial"/>
      <family val="2"/>
    </font>
    <font>
      <sz val="12"/>
      <color theme="1"/>
      <name val="Arial"/>
      <family val="2"/>
    </font>
    <font>
      <b/>
      <sz val="20"/>
      <color theme="0"/>
      <name val="Arial"/>
      <family val="2"/>
    </font>
    <font>
      <sz val="20"/>
      <color theme="1"/>
      <name val="Arial"/>
      <family val="2"/>
    </font>
    <font>
      <sz val="11"/>
      <color theme="1"/>
      <name val="Aptos Narrow"/>
      <family val="2"/>
      <scheme val="minor"/>
    </font>
    <font>
      <b/>
      <sz val="14"/>
      <color theme="0"/>
      <name val="Arial"/>
      <family val="2"/>
    </font>
    <font>
      <sz val="14"/>
      <color theme="1"/>
      <name val="Arial"/>
      <family val="2"/>
    </font>
    <font>
      <sz val="14"/>
      <color theme="0"/>
      <name val="Arial"/>
      <family val="2"/>
    </font>
    <font>
      <sz val="14"/>
      <name val="Arial"/>
      <family val="2"/>
    </font>
    <font>
      <b/>
      <sz val="14"/>
      <color theme="1"/>
      <name val="Arial"/>
      <family val="2"/>
    </font>
    <font>
      <b/>
      <sz val="14"/>
      <name val="Arial"/>
      <family val="2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4" fillId="0" borderId="0"/>
    <xf numFmtId="0" fontId="4" fillId="0" borderId="0"/>
  </cellStyleXfs>
  <cellXfs count="73">
    <xf numFmtId="0" fontId="0" fillId="0" borderId="0" xfId="0"/>
    <xf numFmtId="0" fontId="2" fillId="2" borderId="1" xfId="0" applyFont="1" applyFill="1" applyBorder="1" applyAlignment="1">
      <alignment horizontal="centerContinuous" vertical="center"/>
    </xf>
    <xf numFmtId="0" fontId="2" fillId="2" borderId="2" xfId="0" applyFont="1" applyFill="1" applyBorder="1" applyAlignment="1">
      <alignment horizontal="centerContinuous" vertical="top"/>
    </xf>
    <xf numFmtId="0" fontId="2" fillId="2" borderId="3" xfId="0" applyFont="1" applyFill="1" applyBorder="1" applyAlignment="1">
      <alignment horizontal="centerContinuous" vertical="top"/>
    </xf>
    <xf numFmtId="0" fontId="3" fillId="0" borderId="0" xfId="0" applyFont="1"/>
    <xf numFmtId="0" fontId="2" fillId="2" borderId="4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top"/>
    </xf>
    <xf numFmtId="0" fontId="2" fillId="2" borderId="5" xfId="0" applyFont="1" applyFill="1" applyBorder="1" applyAlignment="1">
      <alignment horizontal="centerContinuous" vertical="top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top"/>
    </xf>
    <xf numFmtId="0" fontId="2" fillId="2" borderId="8" xfId="0" applyFont="1" applyFill="1" applyBorder="1" applyAlignment="1">
      <alignment horizontal="centerContinuous" vertical="top"/>
    </xf>
    <xf numFmtId="0" fontId="5" fillId="2" borderId="9" xfId="2" applyFont="1" applyFill="1" applyBorder="1" applyAlignment="1">
      <alignment horizontal="center" vertical="center" wrapText="1"/>
    </xf>
    <xf numFmtId="0" fontId="5" fillId="2" borderId="10" xfId="2" applyFont="1" applyFill="1" applyBorder="1" applyAlignment="1">
      <alignment horizontal="center" vertical="center"/>
    </xf>
    <xf numFmtId="0" fontId="5" fillId="2" borderId="11" xfId="2" applyFont="1" applyFill="1" applyBorder="1" applyAlignment="1">
      <alignment horizontal="center" vertical="center"/>
    </xf>
    <xf numFmtId="0" fontId="6" fillId="0" borderId="0" xfId="0" applyFont="1"/>
    <xf numFmtId="0" fontId="7" fillId="0" borderId="0" xfId="0" applyFont="1"/>
    <xf numFmtId="0" fontId="6" fillId="3" borderId="12" xfId="2" applyFont="1" applyFill="1" applyBorder="1" applyAlignment="1">
      <alignment horizontal="center" vertical="center"/>
    </xf>
    <xf numFmtId="0" fontId="6" fillId="3" borderId="12" xfId="2" applyFont="1" applyFill="1" applyBorder="1" applyAlignment="1">
      <alignment vertical="center"/>
    </xf>
    <xf numFmtId="44" fontId="6" fillId="3" borderId="13" xfId="1" applyFont="1" applyFill="1" applyBorder="1" applyAlignment="1">
      <alignment horizontal="left" vertical="center"/>
    </xf>
    <xf numFmtId="0" fontId="6" fillId="3" borderId="14" xfId="2" applyFont="1" applyFill="1" applyBorder="1" applyAlignment="1">
      <alignment vertical="center"/>
    </xf>
    <xf numFmtId="44" fontId="6" fillId="3" borderId="15" xfId="1" applyFont="1" applyFill="1" applyBorder="1" applyAlignment="1">
      <alignment horizontal="left" vertical="center"/>
    </xf>
    <xf numFmtId="0" fontId="6" fillId="3" borderId="12" xfId="3" applyFont="1" applyFill="1" applyBorder="1" applyAlignment="1">
      <alignment vertical="center"/>
    </xf>
    <xf numFmtId="0" fontId="6" fillId="3" borderId="16" xfId="3" applyFont="1" applyFill="1" applyBorder="1" applyAlignment="1">
      <alignment vertical="center"/>
    </xf>
    <xf numFmtId="44" fontId="6" fillId="3" borderId="17" xfId="1" applyFont="1" applyFill="1" applyBorder="1" applyAlignment="1">
      <alignment horizontal="left" vertical="center"/>
    </xf>
    <xf numFmtId="0" fontId="5" fillId="2" borderId="9" xfId="3" applyFont="1" applyFill="1" applyBorder="1" applyAlignment="1">
      <alignment horizontal="center" vertical="center" wrapText="1"/>
    </xf>
    <xf numFmtId="0" fontId="5" fillId="2" borderId="9" xfId="3" applyFont="1" applyFill="1" applyBorder="1" applyAlignment="1">
      <alignment horizontal="center" vertical="center"/>
    </xf>
    <xf numFmtId="0" fontId="5" fillId="2" borderId="10" xfId="3" applyFont="1" applyFill="1" applyBorder="1" applyAlignment="1">
      <alignment horizontal="center" vertical="center" wrapText="1"/>
    </xf>
    <xf numFmtId="0" fontId="6" fillId="3" borderId="18" xfId="3" applyFont="1" applyFill="1" applyBorder="1" applyAlignment="1">
      <alignment horizontal="center" vertical="center"/>
    </xf>
    <xf numFmtId="0" fontId="6" fillId="0" borderId="19" xfId="0" applyFont="1" applyBorder="1"/>
    <xf numFmtId="44" fontId="6" fillId="0" borderId="19" xfId="1" applyFont="1" applyBorder="1" applyAlignment="1">
      <alignment horizontal="left"/>
    </xf>
    <xf numFmtId="0" fontId="8" fillId="3" borderId="18" xfId="2" applyFont="1" applyFill="1" applyBorder="1" applyAlignment="1">
      <alignment vertical="center"/>
    </xf>
    <xf numFmtId="44" fontId="6" fillId="3" borderId="20" xfId="1" applyFont="1" applyFill="1" applyBorder="1" applyAlignment="1">
      <alignment horizontal="left" vertical="center"/>
    </xf>
    <xf numFmtId="44" fontId="8" fillId="0" borderId="20" xfId="1" applyFont="1" applyBorder="1" applyAlignment="1">
      <alignment horizontal="left" vertical="center"/>
    </xf>
    <xf numFmtId="0" fontId="8" fillId="3" borderId="21" xfId="2" applyFont="1" applyFill="1" applyBorder="1" applyAlignment="1">
      <alignment vertical="center"/>
    </xf>
    <xf numFmtId="44" fontId="8" fillId="0" borderId="22" xfId="1" applyFont="1" applyBorder="1" applyAlignment="1">
      <alignment horizontal="left" vertical="center"/>
    </xf>
    <xf numFmtId="0" fontId="8" fillId="3" borderId="21" xfId="2" applyFont="1" applyFill="1" applyBorder="1" applyAlignment="1">
      <alignment vertical="center" wrapText="1"/>
    </xf>
    <xf numFmtId="0" fontId="6" fillId="3" borderId="21" xfId="3" applyFont="1" applyFill="1" applyBorder="1" applyAlignment="1">
      <alignment horizontal="center" vertical="center"/>
    </xf>
    <xf numFmtId="0" fontId="8" fillId="0" borderId="22" xfId="2" applyFont="1" applyBorder="1" applyAlignment="1">
      <alignment vertical="center"/>
    </xf>
    <xf numFmtId="44" fontId="8" fillId="0" borderId="23" xfId="1" applyFont="1" applyBorder="1" applyAlignment="1">
      <alignment horizontal="left" vertical="center"/>
    </xf>
    <xf numFmtId="44" fontId="8" fillId="3" borderId="24" xfId="1" applyFont="1" applyFill="1" applyBorder="1" applyAlignment="1">
      <alignment horizontal="left" vertical="center"/>
    </xf>
    <xf numFmtId="0" fontId="6" fillId="0" borderId="25" xfId="3" applyFont="1" applyBorder="1" applyAlignment="1">
      <alignment horizontal="center" vertical="center"/>
    </xf>
    <xf numFmtId="0" fontId="8" fillId="0" borderId="25" xfId="2" applyFont="1" applyBorder="1" applyAlignment="1">
      <alignment vertical="center"/>
    </xf>
    <xf numFmtId="44" fontId="8" fillId="0" borderId="25" xfId="1" applyFont="1" applyBorder="1" applyAlignment="1">
      <alignment horizontal="left" vertical="center"/>
    </xf>
    <xf numFmtId="44" fontId="8" fillId="3" borderId="25" xfId="1" applyFont="1" applyFill="1" applyBorder="1" applyAlignment="1">
      <alignment horizontal="left" vertical="center"/>
    </xf>
    <xf numFmtId="164" fontId="9" fillId="3" borderId="9" xfId="3" applyNumberFormat="1" applyFont="1" applyFill="1" applyBorder="1" applyAlignment="1">
      <alignment horizontal="center" vertical="center"/>
    </xf>
    <xf numFmtId="0" fontId="10" fillId="3" borderId="9" xfId="2" applyFont="1" applyFill="1" applyBorder="1" applyAlignment="1">
      <alignment vertical="center"/>
    </xf>
    <xf numFmtId="44" fontId="10" fillId="3" borderId="10" xfId="1" applyFont="1" applyFill="1" applyBorder="1" applyAlignment="1">
      <alignment horizontal="left" vertical="center"/>
    </xf>
    <xf numFmtId="44" fontId="10" fillId="3" borderId="9" xfId="1" applyFont="1" applyFill="1" applyBorder="1" applyAlignment="1">
      <alignment horizontal="left" vertical="center"/>
    </xf>
    <xf numFmtId="0" fontId="5" fillId="2" borderId="26" xfId="3" applyFont="1" applyFill="1" applyBorder="1" applyAlignment="1">
      <alignment horizontal="center" vertical="center" wrapText="1"/>
    </xf>
    <xf numFmtId="0" fontId="5" fillId="2" borderId="20" xfId="3" applyFont="1" applyFill="1" applyBorder="1" applyAlignment="1">
      <alignment horizontal="center" vertical="center"/>
    </xf>
    <xf numFmtId="0" fontId="5" fillId="2" borderId="20" xfId="3" applyFont="1" applyFill="1" applyBorder="1" applyAlignment="1">
      <alignment horizontal="center" vertical="center" wrapText="1"/>
    </xf>
    <xf numFmtId="0" fontId="5" fillId="2" borderId="18" xfId="3" applyFont="1" applyFill="1" applyBorder="1" applyAlignment="1">
      <alignment horizontal="center" vertical="center" wrapText="1"/>
    </xf>
    <xf numFmtId="0" fontId="5" fillId="2" borderId="23" xfId="3" applyFont="1" applyFill="1" applyBorder="1" applyAlignment="1">
      <alignment horizontal="center" vertical="center"/>
    </xf>
    <xf numFmtId="0" fontId="5" fillId="2" borderId="22" xfId="2" applyFont="1" applyFill="1" applyBorder="1" applyAlignment="1">
      <alignment vertical="center"/>
    </xf>
    <xf numFmtId="44" fontId="5" fillId="2" borderId="22" xfId="1" applyFont="1" applyFill="1" applyBorder="1" applyAlignment="1">
      <alignment horizontal="right" vertical="center"/>
    </xf>
    <xf numFmtId="44" fontId="5" fillId="2" borderId="21" xfId="1" applyFont="1" applyFill="1" applyBorder="1" applyAlignment="1">
      <alignment horizontal="right" vertical="center"/>
    </xf>
    <xf numFmtId="0" fontId="6" fillId="3" borderId="23" xfId="3" applyFont="1" applyFill="1" applyBorder="1" applyAlignment="1">
      <alignment horizontal="center" vertical="center"/>
    </xf>
    <xf numFmtId="0" fontId="8" fillId="3" borderId="22" xfId="2" applyFont="1" applyFill="1" applyBorder="1" applyAlignment="1">
      <alignment vertical="center"/>
    </xf>
    <xf numFmtId="44" fontId="8" fillId="3" borderId="22" xfId="1" applyFont="1" applyFill="1" applyBorder="1" applyAlignment="1">
      <alignment horizontal="right" vertical="center"/>
    </xf>
    <xf numFmtId="44" fontId="8" fillId="3" borderId="21" xfId="1" applyFont="1" applyFill="1" applyBorder="1" applyAlignment="1">
      <alignment horizontal="right" vertical="center"/>
    </xf>
    <xf numFmtId="0" fontId="8" fillId="3" borderId="23" xfId="3" applyFont="1" applyFill="1" applyBorder="1" applyAlignment="1">
      <alignment horizontal="center" vertical="center"/>
    </xf>
    <xf numFmtId="0" fontId="11" fillId="0" borderId="0" xfId="0" applyFont="1"/>
    <xf numFmtId="0" fontId="8" fillId="3" borderId="22" xfId="2" applyFont="1" applyFill="1" applyBorder="1" applyAlignment="1">
      <alignment vertical="center" wrapText="1"/>
    </xf>
    <xf numFmtId="0" fontId="7" fillId="2" borderId="23" xfId="3" applyFont="1" applyFill="1" applyBorder="1" applyAlignment="1">
      <alignment horizontal="center" vertical="center"/>
    </xf>
    <xf numFmtId="44" fontId="6" fillId="3" borderId="22" xfId="1" applyFont="1" applyFill="1" applyBorder="1" applyAlignment="1">
      <alignment horizontal="right" vertical="center"/>
    </xf>
    <xf numFmtId="0" fontId="0" fillId="3" borderId="0" xfId="0" applyFill="1"/>
    <xf numFmtId="164" fontId="8" fillId="3" borderId="22" xfId="2" applyNumberFormat="1" applyFont="1" applyFill="1" applyBorder="1" applyAlignment="1">
      <alignment vertical="center" wrapText="1"/>
    </xf>
    <xf numFmtId="164" fontId="6" fillId="3" borderId="23" xfId="3" applyNumberFormat="1" applyFont="1" applyFill="1" applyBorder="1" applyAlignment="1">
      <alignment horizontal="center" vertical="center"/>
    </xf>
    <xf numFmtId="0" fontId="11" fillId="3" borderId="0" xfId="0" applyFont="1" applyFill="1"/>
    <xf numFmtId="0" fontId="7" fillId="2" borderId="27" xfId="3" applyFont="1" applyFill="1" applyBorder="1" applyAlignment="1">
      <alignment horizontal="center" vertical="center"/>
    </xf>
    <xf numFmtId="0" fontId="7" fillId="2" borderId="28" xfId="2" applyFont="1" applyFill="1" applyBorder="1" applyAlignment="1">
      <alignment vertical="center"/>
    </xf>
    <xf numFmtId="44" fontId="5" fillId="2" borderId="28" xfId="1" applyFont="1" applyFill="1" applyBorder="1" applyAlignment="1">
      <alignment horizontal="right" vertical="center"/>
    </xf>
    <xf numFmtId="44" fontId="5" fillId="2" borderId="29" xfId="1" applyFont="1" applyFill="1" applyBorder="1" applyAlignment="1">
      <alignment horizontal="right" vertical="center"/>
    </xf>
  </cellXfs>
  <cellStyles count="4">
    <cellStyle name="Currency" xfId="1" builtinId="4"/>
    <cellStyle name="Normal" xfId="0" builtinId="0"/>
    <cellStyle name="Normal 2 2 3" xfId="2" xr:uid="{AE078A55-EE99-4BAD-9046-76117D766F46}"/>
    <cellStyle name="Normal 3" xfId="3" xr:uid="{B1D2614C-7143-4A97-A6B9-2E31544969FD}"/>
  </cellStyles>
  <dxfs count="26">
    <dxf>
      <font>
        <color rgb="FF9C0006"/>
      </font>
      <fill>
        <patternFill>
          <bgColor rgb="FFFFC7CE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alignment horizontal="general" vertical="center" textRotation="0" wrapText="0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</border>
    </dxf>
    <dxf>
      <border outline="0"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border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Arial"/>
        <family val="2"/>
        <scheme val="none"/>
      </font>
      <fill>
        <patternFill patternType="solid">
          <fgColor indexed="64"/>
          <bgColor rgb="FF002060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strike val="0"/>
        <outline val="0"/>
        <shadow val="0"/>
        <u val="none"/>
        <vertAlign val="baseline"/>
        <sz val="14"/>
        <name val="Arial"/>
        <family val="2"/>
        <scheme val="none"/>
      </font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4"/>
        <name val="Arial"/>
        <family val="2"/>
        <scheme val="none"/>
      </font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4"/>
        <name val="Arial"/>
        <family val="2"/>
        <scheme val="none"/>
      </font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numFmt numFmtId="164" formatCode="&quot;$&quot;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4"/>
        <name val="Arial"/>
        <family val="2"/>
        <scheme val="none"/>
      </font>
      <alignment vertical="center" textRotation="0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Arial"/>
        <family val="2"/>
        <scheme val="none"/>
      </font>
      <fill>
        <patternFill patternType="solid">
          <fgColor indexed="64"/>
          <bgColor rgb="FF00206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name val="Arial"/>
        <family val="2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4"/>
        <name val="Arial"/>
        <family val="2"/>
        <scheme val="none"/>
      </font>
      <alignment vertical="center" textRotation="0" indent="0" justifyLastLine="0" shrinkToFit="0" readingOrder="0"/>
    </dxf>
    <dxf>
      <border outline="0"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4"/>
        <color theme="0"/>
        <name val="Arial"/>
        <family val="2"/>
        <scheme val="none"/>
      </font>
      <fill>
        <patternFill patternType="solid">
          <fgColor indexed="64"/>
          <bgColor rgb="FF002060"/>
        </patternFill>
      </fill>
      <alignment vertical="center" textRotation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1D3F1E0-B6EE-40F5-9A46-17F833443163}" name="Table48127147114" displayName="Table48127147114" ref="A11:D28" totalsRowShown="0" headerRowDxfId="25" dataDxfId="23" headerRowBorderDxfId="24" tableBorderDxfId="22">
  <autoFilter ref="A11:D28" xr:uid="{00000000-0009-0000-0100-000001000000}"/>
  <tableColumns count="4">
    <tableColumn id="1" xr3:uid="{27B277F4-8DE5-406C-8198-6C6BD342EB95}" name="Table 2 of 4:  Type" dataDxfId="21" dataCellStyle="Normal 3"/>
    <tableColumn id="2" xr3:uid="{49D60B58-F820-4F07-A285-89A8CF67D59F}" name="Partners/Sponsors" dataDxfId="20" dataCellStyle="Normal 2 2 3"/>
    <tableColumn id="4" xr3:uid="{B06CEB11-8326-47CC-B10F-C2F01D9E0EE5}" name="Pledged Funding for Hybrid YLF" dataDxfId="19" dataCellStyle="Currency"/>
    <tableColumn id="5" xr3:uid="{92BD4B81-117F-44E2-964B-484136971C34}" name="Revenue (Funding Received)" dataDxfId="18" dataCellStyle="Currency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Partners/Sponsors list of funding commitments, table 2 of 4." altTextSummary="This is table 2, range is A 10 - D 29 and shows names of sponsors and income commitments. Column headers are Type, Partners/Sponsors, Pledged Funding for Hybrid YLF and Revenue Received. There are 18 rows for sponsors. Row 29, Column C shows a total of $73,178 in pledged funding. Column D, Row Row 29 shows $53,178 of received revenue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C4488C7-BC4B-4A10-9C8E-1CFCF0790B9B}" name="Table610138158126" displayName="Table610138158126" ref="A29:E61" totalsRowShown="0" headerRowDxfId="17" dataDxfId="15" headerRowBorderDxfId="16" tableBorderDxfId="14" totalsRowBorderDxfId="13" headerRowCellStyle="Normal 3">
  <autoFilter ref="A29:E61" xr:uid="{00000000-0009-0000-0100-000002000000}"/>
  <tableColumns count="5">
    <tableColumn id="1" xr3:uid="{795B382F-6CB9-4EB2-9022-ED3D672ECC74}" name="Table 3 of 4:  Type" dataDxfId="12" dataCellStyle="Normal 3"/>
    <tableColumn id="2" xr3:uid="{1B329BC7-7A91-4AA7-B803-0D833D786FCB}" name="Operational Category" dataDxfId="11" dataCellStyle="Normal 2 2 3"/>
    <tableColumn id="3" xr3:uid="{8A2E3241-E691-424F-BBC3-BEAD029DEBCA}" name="Estimated Budgeted Operational Expense" dataDxfId="10" dataCellStyle="Currency"/>
    <tableColumn id="6" xr3:uid="{026408A7-E6B2-496C-B18A-F520BD97C2CF}" name="Current Actual Operational Expenses" dataDxfId="9" dataCellStyle="Currency"/>
    <tableColumn id="7" xr3:uid="{F6484DA3-FC4D-40CF-9829-711356E68309}" name="Balance" dataDxfId="8" dataCellStyle="Currency">
      <calculatedColumnFormula>C30-D30</calculatedColumnFormula>
    </tableColumn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Operational Category for estimated expenses, table 3 of 4." altTextSummary="This table range is A 32 - E 68.  Columns include Type, Operational Category, Estimated Budgeted Operational Expenses, Current Actual Operational Expenses, and Balance. Row 67, Column C shows the original Budgeted Operational Expenses total as $146,968.00. This is the end of the document."/>
    </ext>
  </extLst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5DE5B324-A63F-4DED-80E1-24F8F78EA746}" name="Table177" displayName="Table177" ref="A4:C10" totalsRowShown="0" headerRowDxfId="7" dataDxfId="5" headerRowBorderDxfId="6" tableBorderDxfId="4">
  <autoFilter ref="A4:C10" xr:uid="{00000000-0009-0000-0100-000004000000}"/>
  <tableColumns count="3">
    <tableColumn id="3" xr3:uid="{EEA1D8DB-08AF-4698-9EA1-024761E2795F}" name="Table 1 of 4: Type" dataDxfId="3"/>
    <tableColumn id="1" xr3:uid="{C07BA7DF-C2C6-4ED7-A7F0-C8C9441C8D52}" name="2024 Summary" dataDxfId="2"/>
    <tableColumn id="2" xr3:uid="{520C3CFE-2DB2-432E-839F-B219AB326557}" name="Amount" dataDxfId="1" dataCellStyle="Currency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2023 Hybrid Youth Leadership Forum for Students with Disabilities (YLF) Estimated Budget Expenses for 40 Delegates  - Revised on 10/26/22. Table 1 of 4." altTextSummary="There are 4 tables in this document.  This table range is B 4 - C 9. This first table is a summary of totals from the additional 4 tables. The 3 Column headers are Type, 2023 Summary, and Amount, with 5 rows of categories. The pledged funding is $73,178. The draft estimated budgeted operational amount is $146,968. 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8D6174-B436-488A-ADD2-BC68A5211AEB}">
  <dimension ref="A1:E61"/>
  <sheetViews>
    <sheetView tabSelected="1" topLeftCell="A4" zoomScaleNormal="100" workbookViewId="0">
      <selection activeCell="C13" sqref="C13"/>
    </sheetView>
  </sheetViews>
  <sheetFormatPr defaultRowHeight="15" x14ac:dyDescent="0.2"/>
  <cols>
    <col min="1" max="1" width="17.33203125" bestFit="1" customWidth="1"/>
    <col min="2" max="2" width="58" bestFit="1" customWidth="1"/>
    <col min="3" max="3" width="25.88671875" bestFit="1" customWidth="1"/>
    <col min="4" max="4" width="19.5546875" bestFit="1" customWidth="1"/>
    <col min="5" max="5" width="14.5546875" bestFit="1" customWidth="1"/>
  </cols>
  <sheetData>
    <row r="1" spans="1:5" s="4" customFormat="1" ht="26.25" x14ac:dyDescent="0.35">
      <c r="A1" s="1" t="s">
        <v>0</v>
      </c>
      <c r="B1" s="2"/>
      <c r="C1" s="2"/>
      <c r="D1" s="2"/>
      <c r="E1" s="3"/>
    </row>
    <row r="2" spans="1:5" s="4" customFormat="1" ht="26.25" x14ac:dyDescent="0.35">
      <c r="A2" s="5" t="s">
        <v>1</v>
      </c>
      <c r="B2" s="6"/>
      <c r="C2" s="6"/>
      <c r="D2" s="6"/>
      <c r="E2" s="7"/>
    </row>
    <row r="3" spans="1:5" s="4" customFormat="1" ht="27" thickBot="1" x14ac:dyDescent="0.4">
      <c r="A3" s="8" t="s">
        <v>2</v>
      </c>
      <c r="B3" s="9"/>
      <c r="C3" s="9"/>
      <c r="D3" s="9"/>
      <c r="E3" s="10"/>
    </row>
    <row r="4" spans="1:5" ht="36.75" thickBot="1" x14ac:dyDescent="0.3">
      <c r="A4" s="11" t="s">
        <v>3</v>
      </c>
      <c r="B4" s="12" t="s">
        <v>4</v>
      </c>
      <c r="C4" s="13" t="s">
        <v>5</v>
      </c>
      <c r="D4" s="14"/>
      <c r="E4" s="15"/>
    </row>
    <row r="5" spans="1:5" ht="18" x14ac:dyDescent="0.25">
      <c r="A5" s="16" t="s">
        <v>6</v>
      </c>
      <c r="B5" s="17" t="s">
        <v>7</v>
      </c>
      <c r="C5" s="18">
        <f>C28</f>
        <v>107943.23</v>
      </c>
      <c r="D5" s="14"/>
      <c r="E5" s="15"/>
    </row>
    <row r="6" spans="1:5" ht="18" x14ac:dyDescent="0.25">
      <c r="A6" s="16" t="s">
        <v>8</v>
      </c>
      <c r="B6" s="19" t="s">
        <v>9</v>
      </c>
      <c r="C6" s="20">
        <f>D28</f>
        <v>0</v>
      </c>
      <c r="D6" s="14"/>
      <c r="E6" s="15"/>
    </row>
    <row r="7" spans="1:5" ht="18" x14ac:dyDescent="0.25">
      <c r="A7" s="16" t="s">
        <v>10</v>
      </c>
      <c r="B7" s="21" t="s">
        <v>11</v>
      </c>
      <c r="C7" s="18">
        <f>C61</f>
        <v>309654.40000000002</v>
      </c>
      <c r="D7" s="14"/>
      <c r="E7" s="15"/>
    </row>
    <row r="8" spans="1:5" ht="18" x14ac:dyDescent="0.25">
      <c r="A8" s="16" t="s">
        <v>12</v>
      </c>
      <c r="B8" s="22" t="s">
        <v>13</v>
      </c>
      <c r="C8" s="20">
        <f>D61</f>
        <v>2590.7800000000002</v>
      </c>
      <c r="D8" s="14"/>
      <c r="E8" s="15"/>
    </row>
    <row r="9" spans="1:5" ht="18" x14ac:dyDescent="0.25">
      <c r="A9" s="16" t="s">
        <v>14</v>
      </c>
      <c r="B9" s="22" t="s">
        <v>15</v>
      </c>
      <c r="C9" s="23">
        <f>C5-C7</f>
        <v>-201711.17000000004</v>
      </c>
      <c r="D9" s="14"/>
      <c r="E9" s="15"/>
    </row>
    <row r="10" spans="1:5" ht="18.75" thickBot="1" x14ac:dyDescent="0.3">
      <c r="A10" s="16" t="s">
        <v>16</v>
      </c>
      <c r="B10" s="22" t="s">
        <v>17</v>
      </c>
      <c r="C10" s="20"/>
      <c r="D10" s="14"/>
      <c r="E10" s="15"/>
    </row>
    <row r="11" spans="1:5" ht="54.75" thickBot="1" x14ac:dyDescent="0.25">
      <c r="A11" s="24" t="s">
        <v>18</v>
      </c>
      <c r="B11" s="25" t="s">
        <v>19</v>
      </c>
      <c r="C11" s="26" t="s">
        <v>20</v>
      </c>
      <c r="D11" s="24" t="s">
        <v>21</v>
      </c>
    </row>
    <row r="12" spans="1:5" ht="18" x14ac:dyDescent="0.25">
      <c r="A12" s="27" t="s">
        <v>22</v>
      </c>
      <c r="B12" s="28" t="s">
        <v>23</v>
      </c>
      <c r="C12" s="29">
        <v>87943.23</v>
      </c>
      <c r="D12" s="29"/>
    </row>
    <row r="13" spans="1:5" ht="18" x14ac:dyDescent="0.2">
      <c r="A13" s="27" t="s">
        <v>24</v>
      </c>
      <c r="B13" s="30" t="s">
        <v>25</v>
      </c>
      <c r="C13" s="31">
        <v>20000</v>
      </c>
      <c r="D13" s="32"/>
    </row>
    <row r="14" spans="1:5" ht="18" x14ac:dyDescent="0.2">
      <c r="A14" s="27" t="s">
        <v>26</v>
      </c>
      <c r="B14" s="33" t="s">
        <v>27</v>
      </c>
      <c r="C14" s="34"/>
      <c r="D14" s="34"/>
    </row>
    <row r="15" spans="1:5" ht="18" x14ac:dyDescent="0.2">
      <c r="A15" s="27" t="s">
        <v>28</v>
      </c>
      <c r="B15" s="35" t="s">
        <v>29</v>
      </c>
      <c r="C15" s="34">
        <v>0</v>
      </c>
      <c r="D15" s="34"/>
    </row>
    <row r="16" spans="1:5" ht="18" x14ac:dyDescent="0.2">
      <c r="A16" s="27" t="s">
        <v>30</v>
      </c>
      <c r="B16" s="33" t="s">
        <v>31</v>
      </c>
      <c r="C16" s="34"/>
      <c r="D16" s="34"/>
    </row>
    <row r="17" spans="1:5" ht="18" x14ac:dyDescent="0.2">
      <c r="A17" s="27" t="s">
        <v>32</v>
      </c>
      <c r="B17" s="33" t="s">
        <v>33</v>
      </c>
      <c r="C17" s="34"/>
      <c r="D17" s="34"/>
    </row>
    <row r="18" spans="1:5" ht="18" x14ac:dyDescent="0.2">
      <c r="A18" s="36" t="s">
        <v>34</v>
      </c>
      <c r="B18" s="37" t="s">
        <v>35</v>
      </c>
      <c r="C18" s="38"/>
      <c r="D18" s="39"/>
    </row>
    <row r="19" spans="1:5" ht="18" x14ac:dyDescent="0.2">
      <c r="A19" s="27" t="s">
        <v>36</v>
      </c>
      <c r="B19" s="33" t="s">
        <v>37</v>
      </c>
      <c r="C19" s="34"/>
      <c r="D19" s="34"/>
    </row>
    <row r="20" spans="1:5" ht="18" x14ac:dyDescent="0.2">
      <c r="A20" s="27" t="s">
        <v>38</v>
      </c>
      <c r="B20" s="33" t="s">
        <v>39</v>
      </c>
      <c r="C20" s="34"/>
      <c r="D20" s="34"/>
    </row>
    <row r="21" spans="1:5" ht="18" x14ac:dyDescent="0.2">
      <c r="A21" s="27" t="s">
        <v>40</v>
      </c>
      <c r="B21" s="35" t="s">
        <v>41</v>
      </c>
      <c r="C21" s="34"/>
      <c r="D21" s="34"/>
    </row>
    <row r="22" spans="1:5" ht="18" x14ac:dyDescent="0.2">
      <c r="A22" s="27" t="s">
        <v>42</v>
      </c>
      <c r="B22" s="33" t="s">
        <v>43</v>
      </c>
      <c r="C22" s="34"/>
      <c r="D22" s="34"/>
    </row>
    <row r="23" spans="1:5" ht="18" x14ac:dyDescent="0.2">
      <c r="A23" s="27" t="s">
        <v>44</v>
      </c>
      <c r="B23" s="33" t="s">
        <v>45</v>
      </c>
      <c r="C23" s="34"/>
      <c r="D23" s="34"/>
    </row>
    <row r="24" spans="1:5" ht="18" x14ac:dyDescent="0.2">
      <c r="A24" s="27" t="s">
        <v>46</v>
      </c>
      <c r="B24" s="33" t="s">
        <v>47</v>
      </c>
      <c r="C24" s="34"/>
      <c r="D24" s="34"/>
    </row>
    <row r="25" spans="1:5" ht="18" x14ac:dyDescent="0.2">
      <c r="A25" s="27" t="s">
        <v>48</v>
      </c>
      <c r="B25" s="33" t="s">
        <v>49</v>
      </c>
      <c r="C25" s="34"/>
      <c r="D25" s="34"/>
    </row>
    <row r="26" spans="1:5" ht="18" x14ac:dyDescent="0.2">
      <c r="A26" s="27" t="s">
        <v>50</v>
      </c>
      <c r="B26" s="33" t="s">
        <v>51</v>
      </c>
      <c r="C26" s="34"/>
      <c r="D26" s="34"/>
    </row>
    <row r="27" spans="1:5" ht="18.75" thickBot="1" x14ac:dyDescent="0.25">
      <c r="A27" s="40" t="s">
        <v>52</v>
      </c>
      <c r="B27" s="41" t="s">
        <v>53</v>
      </c>
      <c r="C27" s="42"/>
      <c r="D27" s="43"/>
    </row>
    <row r="28" spans="1:5" ht="18.75" thickBot="1" x14ac:dyDescent="0.25">
      <c r="A28" s="44" t="s">
        <v>54</v>
      </c>
      <c r="B28" s="45"/>
      <c r="C28" s="46">
        <f>SUBTOTAL(109,C12:C27)</f>
        <v>107943.23</v>
      </c>
      <c r="D28" s="47">
        <f>SUBTOTAL(109,D12:D27)</f>
        <v>0</v>
      </c>
    </row>
    <row r="29" spans="1:5" ht="54" x14ac:dyDescent="0.2">
      <c r="A29" s="48" t="s">
        <v>55</v>
      </c>
      <c r="B29" s="49" t="s">
        <v>56</v>
      </c>
      <c r="C29" s="50" t="s">
        <v>57</v>
      </c>
      <c r="D29" s="50" t="s">
        <v>58</v>
      </c>
      <c r="E29" s="51" t="s">
        <v>59</v>
      </c>
    </row>
    <row r="30" spans="1:5" ht="18" x14ac:dyDescent="0.2">
      <c r="A30" s="52"/>
      <c r="B30" s="53" t="s">
        <v>60</v>
      </c>
      <c r="C30" s="54">
        <f>SUM(C31:C38)</f>
        <v>118100</v>
      </c>
      <c r="D30" s="54">
        <f>SUM(D31:D38)</f>
        <v>0</v>
      </c>
      <c r="E30" s="55">
        <f t="shared" ref="E30:E60" si="0">C30-D30</f>
        <v>118100</v>
      </c>
    </row>
    <row r="31" spans="1:5" ht="18" x14ac:dyDescent="0.2">
      <c r="A31" s="56" t="s">
        <v>61</v>
      </c>
      <c r="B31" s="57" t="s">
        <v>62</v>
      </c>
      <c r="C31" s="58">
        <v>15000</v>
      </c>
      <c r="D31" s="58"/>
      <c r="E31" s="59">
        <f t="shared" si="0"/>
        <v>15000</v>
      </c>
    </row>
    <row r="32" spans="1:5" ht="18" x14ac:dyDescent="0.2">
      <c r="A32" s="56" t="s">
        <v>63</v>
      </c>
      <c r="B32" s="57" t="s">
        <v>64</v>
      </c>
      <c r="C32" s="58">
        <v>2500</v>
      </c>
      <c r="D32" s="58"/>
      <c r="E32" s="59">
        <f t="shared" si="0"/>
        <v>2500</v>
      </c>
    </row>
    <row r="33" spans="1:5" ht="18" x14ac:dyDescent="0.2">
      <c r="A33" s="56" t="s">
        <v>65</v>
      </c>
      <c r="B33" s="57" t="s">
        <v>66</v>
      </c>
      <c r="C33" s="58">
        <v>20000</v>
      </c>
      <c r="D33" s="58"/>
      <c r="E33" s="59">
        <f t="shared" si="0"/>
        <v>20000</v>
      </c>
    </row>
    <row r="34" spans="1:5" ht="18" x14ac:dyDescent="0.2">
      <c r="A34" s="56" t="s">
        <v>67</v>
      </c>
      <c r="B34" s="57" t="s">
        <v>68</v>
      </c>
      <c r="C34" s="58">
        <v>5000</v>
      </c>
      <c r="D34" s="58"/>
      <c r="E34" s="59">
        <f t="shared" si="0"/>
        <v>5000</v>
      </c>
    </row>
    <row r="35" spans="1:5" ht="18" x14ac:dyDescent="0.2">
      <c r="A35" s="56" t="s">
        <v>69</v>
      </c>
      <c r="B35" s="57" t="s">
        <v>70</v>
      </c>
      <c r="C35" s="58">
        <v>10000</v>
      </c>
      <c r="D35" s="58"/>
      <c r="E35" s="59">
        <f t="shared" si="0"/>
        <v>10000</v>
      </c>
    </row>
    <row r="36" spans="1:5" s="61" customFormat="1" ht="18" x14ac:dyDescent="0.2">
      <c r="A36" s="60" t="s">
        <v>71</v>
      </c>
      <c r="B36" s="57" t="s">
        <v>72</v>
      </c>
      <c r="C36" s="58">
        <v>2000</v>
      </c>
      <c r="D36" s="58"/>
      <c r="E36" s="59">
        <f t="shared" si="0"/>
        <v>2000</v>
      </c>
    </row>
    <row r="37" spans="1:5" ht="18" x14ac:dyDescent="0.2">
      <c r="A37" s="56" t="s">
        <v>73</v>
      </c>
      <c r="B37" s="62" t="s">
        <v>74</v>
      </c>
      <c r="C37" s="58">
        <v>38600</v>
      </c>
      <c r="D37" s="58"/>
      <c r="E37" s="59">
        <f t="shared" si="0"/>
        <v>38600</v>
      </c>
    </row>
    <row r="38" spans="1:5" ht="18" x14ac:dyDescent="0.2">
      <c r="A38" s="56" t="s">
        <v>75</v>
      </c>
      <c r="B38" s="57" t="s">
        <v>76</v>
      </c>
      <c r="C38" s="58">
        <v>25000</v>
      </c>
      <c r="D38" s="58"/>
      <c r="E38" s="59">
        <f t="shared" si="0"/>
        <v>25000</v>
      </c>
    </row>
    <row r="39" spans="1:5" ht="18" x14ac:dyDescent="0.2">
      <c r="A39" s="63"/>
      <c r="B39" s="53" t="s">
        <v>77</v>
      </c>
      <c r="C39" s="54">
        <f>SUM(C40:C40)</f>
        <v>20000</v>
      </c>
      <c r="D39" s="54">
        <f>D40</f>
        <v>0</v>
      </c>
      <c r="E39" s="55">
        <f t="shared" si="0"/>
        <v>20000</v>
      </c>
    </row>
    <row r="40" spans="1:5" ht="18" x14ac:dyDescent="0.2">
      <c r="A40" s="56" t="s">
        <v>78</v>
      </c>
      <c r="B40" s="57" t="s">
        <v>79</v>
      </c>
      <c r="C40" s="58">
        <v>20000</v>
      </c>
      <c r="D40" s="58"/>
      <c r="E40" s="59">
        <f t="shared" si="0"/>
        <v>20000</v>
      </c>
    </row>
    <row r="41" spans="1:5" ht="18" x14ac:dyDescent="0.2">
      <c r="A41" s="63"/>
      <c r="B41" s="53" t="s">
        <v>80</v>
      </c>
      <c r="C41" s="54">
        <f>SUM(C42:C45)</f>
        <v>110400</v>
      </c>
      <c r="D41" s="54">
        <f>D42+D43+D44+D45</f>
        <v>0</v>
      </c>
      <c r="E41" s="55">
        <f t="shared" si="0"/>
        <v>110400</v>
      </c>
    </row>
    <row r="42" spans="1:5" ht="18" x14ac:dyDescent="0.2">
      <c r="A42" s="56" t="s">
        <v>81</v>
      </c>
      <c r="B42" s="57" t="s">
        <v>82</v>
      </c>
      <c r="C42" s="64">
        <v>30000</v>
      </c>
      <c r="D42" s="58"/>
      <c r="E42" s="59">
        <f t="shared" si="0"/>
        <v>30000</v>
      </c>
    </row>
    <row r="43" spans="1:5" ht="18" x14ac:dyDescent="0.2">
      <c r="A43" s="56" t="s">
        <v>83</v>
      </c>
      <c r="B43" s="57" t="s">
        <v>84</v>
      </c>
      <c r="C43" s="64">
        <v>20000</v>
      </c>
      <c r="D43" s="58"/>
      <c r="E43" s="59">
        <f>C43-D43</f>
        <v>20000</v>
      </c>
    </row>
    <row r="44" spans="1:5" ht="18" x14ac:dyDescent="0.2">
      <c r="A44" s="56" t="s">
        <v>85</v>
      </c>
      <c r="B44" s="62" t="s">
        <v>86</v>
      </c>
      <c r="C44" s="58">
        <v>10400</v>
      </c>
      <c r="D44" s="58"/>
      <c r="E44" s="59">
        <f t="shared" si="0"/>
        <v>10400</v>
      </c>
    </row>
    <row r="45" spans="1:5" ht="18" x14ac:dyDescent="0.2">
      <c r="A45" s="56" t="s">
        <v>87</v>
      </c>
      <c r="B45" s="62" t="s">
        <v>88</v>
      </c>
      <c r="C45" s="58">
        <v>50000</v>
      </c>
      <c r="D45" s="58"/>
      <c r="E45" s="59">
        <f t="shared" si="0"/>
        <v>50000</v>
      </c>
    </row>
    <row r="46" spans="1:5" ht="18" x14ac:dyDescent="0.2">
      <c r="A46" s="63"/>
      <c r="B46" s="53" t="s">
        <v>89</v>
      </c>
      <c r="C46" s="54">
        <f>SUM(C47:C50)</f>
        <v>13000</v>
      </c>
      <c r="D46" s="54">
        <f>D50</f>
        <v>0</v>
      </c>
      <c r="E46" s="55">
        <f t="shared" si="0"/>
        <v>13000</v>
      </c>
    </row>
    <row r="47" spans="1:5" s="65" customFormat="1" ht="18" x14ac:dyDescent="0.2">
      <c r="A47" s="60" t="s">
        <v>90</v>
      </c>
      <c r="B47" s="57" t="s">
        <v>91</v>
      </c>
      <c r="C47" s="58">
        <v>5000</v>
      </c>
      <c r="D47" s="58"/>
      <c r="E47" s="59">
        <f>C47-D47</f>
        <v>5000</v>
      </c>
    </row>
    <row r="48" spans="1:5" s="65" customFormat="1" ht="18" x14ac:dyDescent="0.2">
      <c r="A48" s="60" t="s">
        <v>92</v>
      </c>
      <c r="B48" s="57" t="s">
        <v>93</v>
      </c>
      <c r="C48" s="58">
        <v>1500</v>
      </c>
      <c r="D48" s="58"/>
      <c r="E48" s="59">
        <f>C48-D48</f>
        <v>1500</v>
      </c>
    </row>
    <row r="49" spans="1:5" s="65" customFormat="1" ht="18" x14ac:dyDescent="0.2">
      <c r="A49" s="60" t="s">
        <v>94</v>
      </c>
      <c r="B49" s="57" t="s">
        <v>95</v>
      </c>
      <c r="C49" s="58">
        <v>5000</v>
      </c>
      <c r="D49" s="58"/>
      <c r="E49" s="59">
        <f>C49-D49</f>
        <v>5000</v>
      </c>
    </row>
    <row r="50" spans="1:5" ht="18" x14ac:dyDescent="0.2">
      <c r="A50" s="60" t="s">
        <v>96</v>
      </c>
      <c r="B50" s="57" t="s">
        <v>97</v>
      </c>
      <c r="C50" s="58">
        <v>1500</v>
      </c>
      <c r="D50" s="58"/>
      <c r="E50" s="59">
        <f t="shared" si="0"/>
        <v>1500</v>
      </c>
    </row>
    <row r="51" spans="1:5" ht="18" x14ac:dyDescent="0.2">
      <c r="A51" s="63"/>
      <c r="B51" s="53" t="s">
        <v>98</v>
      </c>
      <c r="C51" s="54">
        <f>SUM(C52:C53)</f>
        <v>5000</v>
      </c>
      <c r="D51" s="54">
        <f>D52+D53</f>
        <v>0</v>
      </c>
      <c r="E51" s="55">
        <f>C51-D51</f>
        <v>5000</v>
      </c>
    </row>
    <row r="52" spans="1:5" ht="18" x14ac:dyDescent="0.2">
      <c r="A52" s="56" t="s">
        <v>99</v>
      </c>
      <c r="B52" s="57" t="s">
        <v>100</v>
      </c>
      <c r="C52" s="58">
        <v>2500</v>
      </c>
      <c r="D52" s="58"/>
      <c r="E52" s="59">
        <f t="shared" si="0"/>
        <v>2500</v>
      </c>
    </row>
    <row r="53" spans="1:5" ht="18" x14ac:dyDescent="0.2">
      <c r="A53" s="56" t="s">
        <v>101</v>
      </c>
      <c r="B53" s="66" t="s">
        <v>102</v>
      </c>
      <c r="C53" s="58">
        <v>2500</v>
      </c>
      <c r="D53" s="58"/>
      <c r="E53" s="59">
        <f t="shared" si="0"/>
        <v>2500</v>
      </c>
    </row>
    <row r="54" spans="1:5" ht="18" x14ac:dyDescent="0.2">
      <c r="A54" s="63"/>
      <c r="B54" s="53" t="s">
        <v>103</v>
      </c>
      <c r="C54" s="54">
        <f>SUM(C55:C60)</f>
        <v>56154.400000000001</v>
      </c>
      <c r="D54" s="54">
        <f>D55+D56+D60+D57</f>
        <v>2590.7800000000002</v>
      </c>
      <c r="E54" s="55">
        <f t="shared" si="0"/>
        <v>53563.62</v>
      </c>
    </row>
    <row r="55" spans="1:5" ht="18" x14ac:dyDescent="0.2">
      <c r="A55" s="56" t="s">
        <v>104</v>
      </c>
      <c r="B55" s="57" t="s">
        <v>105</v>
      </c>
      <c r="C55" s="58">
        <v>5000</v>
      </c>
      <c r="D55" s="58"/>
      <c r="E55" s="59">
        <f t="shared" si="0"/>
        <v>5000</v>
      </c>
    </row>
    <row r="56" spans="1:5" ht="18" x14ac:dyDescent="0.2">
      <c r="A56" s="56" t="s">
        <v>106</v>
      </c>
      <c r="B56" s="57" t="s">
        <v>107</v>
      </c>
      <c r="C56" s="58">
        <v>25000</v>
      </c>
      <c r="D56" s="58"/>
      <c r="E56" s="59">
        <f t="shared" si="0"/>
        <v>25000</v>
      </c>
    </row>
    <row r="57" spans="1:5" s="61" customFormat="1" ht="36" x14ac:dyDescent="0.2">
      <c r="A57" s="60" t="s">
        <v>108</v>
      </c>
      <c r="B57" s="62" t="s">
        <v>109</v>
      </c>
      <c r="C57" s="58">
        <v>10000</v>
      </c>
      <c r="D57" s="58">
        <v>2590.7800000000002</v>
      </c>
      <c r="E57" s="59">
        <f>C57-D57</f>
        <v>7409.2199999999993</v>
      </c>
    </row>
    <row r="58" spans="1:5" s="68" customFormat="1" ht="18" x14ac:dyDescent="0.2">
      <c r="A58" s="67" t="s">
        <v>110</v>
      </c>
      <c r="B58" s="57" t="s">
        <v>111</v>
      </c>
      <c r="C58" s="58">
        <v>10000</v>
      </c>
      <c r="D58" s="58"/>
      <c r="E58" s="59">
        <f>C58-D58</f>
        <v>10000</v>
      </c>
    </row>
    <row r="59" spans="1:5" ht="18" x14ac:dyDescent="0.2">
      <c r="A59" s="56" t="s">
        <v>110</v>
      </c>
      <c r="B59" s="57" t="s">
        <v>112</v>
      </c>
      <c r="C59" s="58">
        <v>2000</v>
      </c>
      <c r="D59" s="58"/>
      <c r="E59" s="59">
        <f>C59-D59</f>
        <v>2000</v>
      </c>
    </row>
    <row r="60" spans="1:5" s="61" customFormat="1" ht="18" x14ac:dyDescent="0.2">
      <c r="A60" s="60" t="s">
        <v>113</v>
      </c>
      <c r="B60" s="57" t="s">
        <v>114</v>
      </c>
      <c r="C60" s="58">
        <v>4154.3999999999996</v>
      </c>
      <c r="D60" s="58"/>
      <c r="E60" s="59">
        <f t="shared" si="0"/>
        <v>4154.3999999999996</v>
      </c>
    </row>
    <row r="61" spans="1:5" ht="18" x14ac:dyDescent="0.2">
      <c r="A61" s="69"/>
      <c r="B61" s="70"/>
      <c r="C61" s="71">
        <f>C30+C39+C41+C51+C54</f>
        <v>309654.40000000002</v>
      </c>
      <c r="D61" s="71">
        <f>D30+D39+D51+D41+D54</f>
        <v>2590.7800000000002</v>
      </c>
      <c r="E61" s="72">
        <f>C61-D61</f>
        <v>307063.62</v>
      </c>
    </row>
  </sheetData>
  <conditionalFormatting sqref="C5:C10">
    <cfRule type="cellIs" dxfId="0" priority="1" operator="lessThan">
      <formula>0</formula>
    </cfRule>
  </conditionalFormatting>
  <pageMargins left="0.7" right="0.2" top="0.5" bottom="0" header="0.3" footer="0.3"/>
  <pageSetup scale="75" fitToHeight="0" orientation="landscape" r:id="rId1"/>
  <tableParts count="3">
    <tablePart r:id="rId2"/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2025 YLF</vt:lpstr>
      <vt:lpstr>'2025 YLF'!Print_Area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Baker, Matt D@DOR</dc:creator>
  <cp:lastModifiedBy>Baker, Matt D@DOR</cp:lastModifiedBy>
  <dcterms:created xsi:type="dcterms:W3CDTF">2024-10-07T16:24:57Z</dcterms:created>
  <dcterms:modified xsi:type="dcterms:W3CDTF">2024-11-06T16:36:05Z</dcterms:modified>
</cp:coreProperties>
</file>